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326"/>
  <workbookPr defaultThemeVersion="124226"/>
  <mc:AlternateContent xmlns:mc="http://schemas.openxmlformats.org/markup-compatibility/2006">
    <mc:Choice Requires="x15">
      <x15ac:absPath xmlns:x15ac="http://schemas.microsoft.com/office/spreadsheetml/2010/11/ac" url="\\SEAGATE-43A76E\Public\BEGBROKE PC 19TH APRIL 2017\WEBSITE\New website 2017\"/>
    </mc:Choice>
  </mc:AlternateContent>
  <bookViews>
    <workbookView xWindow="0" yWindow="75" windowWidth="15480" windowHeight="11640" tabRatio="602" firstSheet="3" activeTab="5" xr2:uid="{00000000-000D-0000-FFFF-FFFF00000000}"/>
  </bookViews>
  <sheets>
    <sheet name="front page" sheetId="6" r:id="rId1"/>
    <sheet name="REPORT" sheetId="45445" r:id="rId2"/>
    <sheet name="Statement of Resp" sheetId="45432" r:id="rId3"/>
    <sheet name="ANNUAL RETURN" sheetId="5" r:id="rId4"/>
    <sheet name="ANNUAL RETURN  TRUNCATED" sheetId="45436" r:id="rId5"/>
    <sheet name="EXPLANATION of Signif Diff" sheetId="45426" r:id="rId6"/>
    <sheet name="Debtors &amp; Creditors" sheetId="3" r:id="rId7"/>
    <sheet name="INC &amp; SPEN SUMMARY" sheetId="4" r:id="rId8"/>
    <sheet name="Account Transactions" sheetId="45444" r:id="rId9"/>
    <sheet name="Grants &amp; Donations" sheetId="45423" r:id="rId10"/>
    <sheet name="Assets 2016-17" sheetId="45422" r:id="rId11"/>
    <sheet name="BUDGET 2017-18" sheetId="2760" r:id="rId12"/>
    <sheet name="Financial Management" sheetId="45427" r:id="rId13"/>
    <sheet name="Freedom of Information 2016-17" sheetId="45439" r:id="rId14"/>
    <sheet name="Precept" sheetId="45442" r:id="rId15"/>
    <sheet name="front page bvhmc" sheetId="45425" r:id="rId16"/>
    <sheet name="REPORT TO BVHMC 2016-17" sheetId="45438" r:id="rId17"/>
    <sheet name="Play Area Inspections" sheetId="45440" r:id="rId18"/>
    <sheet name="BVHMC PROJECTS" sheetId="45441" r:id="rId19"/>
    <sheet name="Sheet1" sheetId="45443" r:id="rId20"/>
  </sheets>
  <definedNames>
    <definedName name="_xlnm._FilterDatabase" localSheetId="5" hidden="1">'EXPLANATION of Signif Diff'!$K$2:$K$93</definedName>
    <definedName name="_xlnm._FilterDatabase" localSheetId="7" hidden="1">'INC &amp; SPEN SUMMARY'!$H$2:$K$61</definedName>
  </definedNames>
  <calcPr calcId="171027"/>
</workbook>
</file>

<file path=xl/calcChain.xml><?xml version="1.0" encoding="utf-8"?>
<calcChain xmlns="http://schemas.openxmlformats.org/spreadsheetml/2006/main">
  <c r="E13" i="45442" l="1"/>
  <c r="D5" i="45442"/>
  <c r="H16" i="45436" l="1"/>
  <c r="E15" i="45436"/>
  <c r="I11" i="45436"/>
  <c r="H11" i="45436"/>
  <c r="H17" i="45436" s="1"/>
  <c r="I9" i="45436"/>
  <c r="I13" i="45436" s="1"/>
  <c r="F9" i="45436"/>
  <c r="O7" i="45443"/>
  <c r="O5" i="45443"/>
  <c r="M4" i="45443"/>
  <c r="L38" i="45443"/>
  <c r="L37" i="45443"/>
  <c r="L34" i="45443"/>
  <c r="L33" i="45443"/>
  <c r="L32" i="45443"/>
  <c r="L31" i="45443"/>
  <c r="L30" i="45443"/>
  <c r="L29" i="45443"/>
  <c r="L28" i="45443"/>
  <c r="L27" i="45443"/>
  <c r="L26" i="45443"/>
  <c r="L24" i="45443"/>
  <c r="L23" i="45443"/>
  <c r="L22" i="45443"/>
  <c r="L16" i="45443"/>
  <c r="L14" i="45443"/>
  <c r="L13" i="45443"/>
  <c r="L12" i="45443"/>
  <c r="L11" i="45443"/>
  <c r="L10" i="45443"/>
  <c r="L9" i="45443"/>
  <c r="L8" i="45443"/>
  <c r="L7" i="45443"/>
  <c r="L6" i="45443"/>
  <c r="L4" i="45443"/>
  <c r="G4" i="45443"/>
  <c r="F4" i="45443"/>
  <c r="F10" i="45436" l="1"/>
  <c r="H18" i="45436"/>
  <c r="F11" i="45436"/>
  <c r="F15" i="45436" s="1"/>
  <c r="G4" i="45422"/>
  <c r="F4" i="45422"/>
  <c r="J18" i="45426" l="1"/>
  <c r="J53" i="45426"/>
  <c r="I11" i="5"/>
  <c r="I9" i="5"/>
  <c r="F9" i="5" l="1"/>
  <c r="C51" i="2760"/>
  <c r="D51" i="2760" s="1"/>
  <c r="G51" i="2760" s="1"/>
  <c r="A53" i="2760" s="1"/>
  <c r="G43" i="2760"/>
  <c r="H43" i="2760" s="1"/>
  <c r="I43" i="2760" s="1"/>
  <c r="G42" i="2760"/>
  <c r="H42" i="2760" s="1"/>
  <c r="I42" i="2760" s="1"/>
  <c r="G41" i="2760"/>
  <c r="H41" i="2760" s="1"/>
  <c r="I41" i="2760" s="1"/>
  <c r="G40" i="2760"/>
  <c r="H40" i="2760" s="1"/>
  <c r="G39" i="2760"/>
  <c r="H39" i="2760" s="1"/>
  <c r="G38" i="2760"/>
  <c r="H38" i="2760" s="1"/>
  <c r="G37" i="2760"/>
  <c r="H37" i="2760" s="1"/>
  <c r="G35" i="2760"/>
  <c r="H35" i="2760" s="1"/>
  <c r="H34" i="2760"/>
  <c r="G34" i="2760"/>
  <c r="G33" i="2760"/>
  <c r="H33" i="2760" s="1"/>
  <c r="I33" i="2760" s="1"/>
  <c r="G32" i="2760"/>
  <c r="H32" i="2760" s="1"/>
  <c r="I32" i="2760" s="1"/>
  <c r="G31" i="2760"/>
  <c r="H31" i="2760" s="1"/>
  <c r="I31" i="2760" s="1"/>
  <c r="I30" i="2760"/>
  <c r="H30" i="2760"/>
  <c r="G30" i="2760"/>
  <c r="G29" i="2760"/>
  <c r="H29" i="2760" s="1"/>
  <c r="I29" i="2760" s="1"/>
  <c r="H28" i="2760"/>
  <c r="I28" i="2760" s="1"/>
  <c r="J28" i="2760" s="1"/>
  <c r="G28" i="2760"/>
  <c r="G27" i="2760"/>
  <c r="H27" i="2760" s="1"/>
  <c r="I27" i="2760" s="1"/>
  <c r="I26" i="2760"/>
  <c r="H26" i="2760"/>
  <c r="G26" i="2760"/>
  <c r="H25" i="2760"/>
  <c r="I25" i="2760" s="1"/>
  <c r="G25" i="2760"/>
  <c r="G22" i="2760"/>
  <c r="H22" i="2760" s="1"/>
  <c r="I22" i="2760" s="1"/>
  <c r="J22" i="2760" s="1"/>
  <c r="H21" i="2760"/>
  <c r="I21" i="2760" s="1"/>
  <c r="G21" i="2760"/>
  <c r="G20" i="2760"/>
  <c r="H20" i="2760" s="1"/>
  <c r="G19" i="2760"/>
  <c r="H19" i="2760" s="1"/>
  <c r="I19" i="2760" s="1"/>
  <c r="H18" i="2760"/>
  <c r="I18" i="2760" s="1"/>
  <c r="G18" i="2760"/>
  <c r="G17" i="2760"/>
  <c r="H17" i="2760" s="1"/>
  <c r="I17" i="2760" s="1"/>
  <c r="H16" i="2760"/>
  <c r="I16" i="2760" s="1"/>
  <c r="G16" i="2760"/>
  <c r="G15" i="2760"/>
  <c r="H15" i="2760" s="1"/>
  <c r="I15" i="2760" s="1"/>
  <c r="G14" i="2760"/>
  <c r="G44" i="2760" s="1"/>
  <c r="H44" i="2760" s="1"/>
  <c r="H10" i="2760"/>
  <c r="H9" i="2760"/>
  <c r="H8" i="2760"/>
  <c r="I8" i="2760" s="1"/>
  <c r="H7" i="2760"/>
  <c r="I7" i="2760" s="1"/>
  <c r="H6" i="2760"/>
  <c r="I6" i="2760" s="1"/>
  <c r="H5" i="2760"/>
  <c r="I5" i="2760" s="1"/>
  <c r="H4" i="2760"/>
  <c r="H3" i="2760"/>
  <c r="I3" i="2760" s="1"/>
  <c r="C17" i="45442"/>
  <c r="F16" i="45423"/>
  <c r="F8" i="45423"/>
  <c r="F12" i="3"/>
  <c r="J57" i="45426"/>
  <c r="I4" i="45423"/>
  <c r="H14" i="2760" l="1"/>
  <c r="I14" i="2760" s="1"/>
  <c r="I37" i="2760"/>
  <c r="J37" i="2760"/>
  <c r="I35" i="2760"/>
  <c r="J35" i="2760"/>
  <c r="I40" i="2760"/>
  <c r="J40" i="2760"/>
  <c r="C53" i="2760"/>
  <c r="D53" i="2760"/>
  <c r="G53" i="2760" s="1"/>
  <c r="I44" i="2760"/>
  <c r="I39" i="2760"/>
  <c r="J39" i="2760"/>
  <c r="I38" i="2760"/>
  <c r="J38" i="2760"/>
  <c r="I10" i="2760"/>
  <c r="I13" i="5"/>
  <c r="F53" i="45426"/>
  <c r="G53" i="45426" s="1"/>
  <c r="F23" i="45426"/>
  <c r="G23" i="45426" s="1"/>
  <c r="L64" i="45426"/>
  <c r="L53" i="45426"/>
  <c r="L25" i="45426"/>
  <c r="L23" i="45426"/>
  <c r="L18" i="45426"/>
  <c r="L10" i="45426"/>
  <c r="L6" i="45426"/>
  <c r="F66" i="45426"/>
  <c r="F64" i="45426"/>
  <c r="G64" i="45426" s="1"/>
  <c r="F57" i="45426"/>
  <c r="G57" i="45426" s="1"/>
  <c r="F55" i="45426"/>
  <c r="G55" i="45426" s="1"/>
  <c r="J25" i="45426"/>
  <c r="F25" i="45426"/>
  <c r="J23" i="45426"/>
  <c r="F18" i="45426"/>
  <c r="G18" i="45426" s="1"/>
  <c r="J10" i="45426"/>
  <c r="F10" i="45426"/>
  <c r="G10" i="45426" s="1"/>
  <c r="J6" i="45426"/>
  <c r="F6" i="45426"/>
  <c r="G6" i="45426" s="1"/>
  <c r="J44" i="2760" l="1"/>
  <c r="B47" i="2760" s="1"/>
  <c r="B48" i="2760" s="1"/>
  <c r="E5" i="45442"/>
  <c r="E9" i="45442" s="1"/>
  <c r="C19" i="45441"/>
  <c r="F9" i="45441"/>
  <c r="F8" i="45441"/>
  <c r="F7" i="45441"/>
  <c r="F6" i="45441"/>
  <c r="F21" i="45441" s="1"/>
  <c r="F5" i="45441"/>
  <c r="B18" i="45442" l="1"/>
  <c r="B19" i="45442" s="1"/>
  <c r="H11" i="5" l="1"/>
  <c r="F10" i="5" s="1"/>
  <c r="F7" i="3" l="1"/>
  <c r="F14" i="3" s="1"/>
  <c r="E15" i="5"/>
  <c r="H16" i="5"/>
  <c r="H17" i="5" s="1"/>
  <c r="F11" i="5" l="1"/>
  <c r="F15" i="5" s="1"/>
  <c r="H18" i="5"/>
</calcChain>
</file>

<file path=xl/sharedStrings.xml><?xml version="1.0" encoding="utf-8"?>
<sst xmlns="http://schemas.openxmlformats.org/spreadsheetml/2006/main" count="1629" uniqueCount="818">
  <si>
    <t>Bus shelter East on A44</t>
  </si>
  <si>
    <t>Bus shelter West on A44</t>
  </si>
  <si>
    <t>QTY</t>
  </si>
  <si>
    <t>Seats at Village Hall</t>
  </si>
  <si>
    <t>Litter Bins - Glasdon Topsey 2000</t>
  </si>
  <si>
    <t>Rocking Horse</t>
  </si>
  <si>
    <t>Debtors</t>
  </si>
  <si>
    <t>VAT</t>
  </si>
  <si>
    <t>Creditors</t>
  </si>
  <si>
    <t>Current Account</t>
  </si>
  <si>
    <t>Reserve Account</t>
  </si>
  <si>
    <t>Seats on Playing Field</t>
  </si>
  <si>
    <t xml:space="preserve"> </t>
  </si>
  <si>
    <t>Total</t>
  </si>
  <si>
    <t>Date</t>
  </si>
  <si>
    <t>Payee</t>
  </si>
  <si>
    <t>Category</t>
  </si>
  <si>
    <t>BANK INTEREST NATWEST</t>
  </si>
  <si>
    <t>PRECEPT</t>
  </si>
  <si>
    <t>VAT REFUND</t>
  </si>
  <si>
    <t>Grand Total</t>
  </si>
  <si>
    <t>1 Balances brought forward</t>
  </si>
  <si>
    <t>2 (+) Annual Precept</t>
  </si>
  <si>
    <t>3 (+) Other receipts</t>
  </si>
  <si>
    <t>4 (-) Staff Costs</t>
  </si>
  <si>
    <t>5 (-) Loan Interest</t>
  </si>
  <si>
    <t>6 (-) Other Payments</t>
  </si>
  <si>
    <t>7 (=) Other balances carried forward</t>
  </si>
  <si>
    <t>8 Total cash &amp; Investments</t>
  </si>
  <si>
    <t>9 Total Fixed assests &amp; long term savings</t>
  </si>
  <si>
    <t>10 Total Borrowings</t>
  </si>
  <si>
    <t>£</t>
  </si>
  <si>
    <t>Total of 1+2+3</t>
  </si>
  <si>
    <t>Income Categories</t>
  </si>
  <si>
    <t>Total Income Categories</t>
  </si>
  <si>
    <t>Expense Categories</t>
  </si>
  <si>
    <t>Total Expense Categories</t>
  </si>
  <si>
    <t>Total Cash</t>
  </si>
  <si>
    <t>(1+2+3)-(4+5+6)</t>
  </si>
  <si>
    <t>Total of 4+5+6</t>
  </si>
  <si>
    <t>No:</t>
  </si>
  <si>
    <t>Year Ending</t>
  </si>
  <si>
    <t>Current A/C</t>
  </si>
  <si>
    <t>Reserve A/C</t>
  </si>
  <si>
    <t>Value</t>
  </si>
  <si>
    <t>Audit</t>
  </si>
  <si>
    <t>Checks</t>
  </si>
  <si>
    <t>Balance (less creditors)</t>
  </si>
  <si>
    <t>Play frame</t>
  </si>
  <si>
    <t>EXPENSES</t>
  </si>
  <si>
    <t>Lodgements</t>
  </si>
  <si>
    <t>Petty cash</t>
  </si>
  <si>
    <t>Investments</t>
  </si>
  <si>
    <t>Liabilities</t>
  </si>
  <si>
    <t>Total cash - liabilities</t>
  </si>
  <si>
    <t>Bank Reconcilliation</t>
  </si>
  <si>
    <t>RATING</t>
  </si>
  <si>
    <t>CONTROL MEASURES</t>
  </si>
  <si>
    <t>RISKS IDENTIFIED</t>
  </si>
  <si>
    <t>SUBJECT</t>
  </si>
  <si>
    <t>BUSINESS CONTINUITY</t>
  </si>
  <si>
    <t>H</t>
  </si>
  <si>
    <t>COUNCIL UNABLE TO TRANSACT BUSINESS DUE TO UNEXPECTED EVENT TO CLERK</t>
  </si>
  <si>
    <t>PLAN FOR EVENT - TRAINED LOCUM CLERK? DO OTHERS HAVE  KNOWLEDGE OF PROCEDURES. DOCUMENT CLERICAL PROCEDURES</t>
  </si>
  <si>
    <t>L</t>
  </si>
  <si>
    <t>NOT RECEIVING PRECEPT</t>
  </si>
  <si>
    <t xml:space="preserve">NOT PRODUCING BUDGET FOR YEAR. </t>
  </si>
  <si>
    <t xml:space="preserve">NOT SUBMITTING  REQUEST IN TIME TO CDC. </t>
  </si>
  <si>
    <t xml:space="preserve">ENSURE CLERK OBTAINS DATA AND ADDS AS AGENDA ITEM </t>
  </si>
  <si>
    <t>CHECK RETURN DATE</t>
  </si>
  <si>
    <t>CHECK BANK STATEMENTS</t>
  </si>
  <si>
    <t>ANNUALLY</t>
  </si>
  <si>
    <t>FINANCIAL RECORDS</t>
  </si>
  <si>
    <t>BANK STATEMENTS</t>
  </si>
  <si>
    <t xml:space="preserve">RECEIPTS AND PAYMENTS BOOK </t>
  </si>
  <si>
    <t>RECORDS OF RECEIPTS</t>
  </si>
  <si>
    <t>BANKING</t>
  </si>
  <si>
    <t>FILED BY CLERK IN BANK FILE</t>
  </si>
  <si>
    <t>BANK CHARGES</t>
  </si>
  <si>
    <t>M</t>
  </si>
  <si>
    <t>ENSURE TRANSFERS AND PAYMENTS ARE MADE TO ACCOUNTS</t>
  </si>
  <si>
    <t>BANK MISTAKES</t>
  </si>
  <si>
    <t>CHECK STATEMENTS</t>
  </si>
  <si>
    <t>PARISH NOT AWARE</t>
  </si>
  <si>
    <t>CLERK REPORTS BALANCES AT EACH MEETING</t>
  </si>
  <si>
    <t>NOT KEEPING THEM</t>
  </si>
  <si>
    <t>NOT RECEIVING STATEMENTS FOR BOTH ACCOUNTS</t>
  </si>
  <si>
    <t>CLERK TO MANAGE AND REPORT EACH MONTH</t>
  </si>
  <si>
    <t>PAYMENTS</t>
  </si>
  <si>
    <t>INVOICES NOT BEING CHECKED</t>
  </si>
  <si>
    <t>CHEQUES NOT BEING SIGNED BY TWO PERSONS</t>
  </si>
  <si>
    <t>CLERK COULD SIGN CHEQUES</t>
  </si>
  <si>
    <t>NEPOTISM</t>
  </si>
  <si>
    <t>REGISTER OF INTERESTS ON AGENDA</t>
  </si>
  <si>
    <t>GIFTS AND HOSPITALITY</t>
  </si>
  <si>
    <t>STANDARD AGENDA ITEM FOR DECLARATION</t>
  </si>
  <si>
    <t>STANDING ORDERS  AMENDED SO THAT  TWO COUNCILLORS COUNTERSIGN INVOICE</t>
  </si>
  <si>
    <t>N/A</t>
  </si>
  <si>
    <t>NOT CLAIMING REFUND</t>
  </si>
  <si>
    <t>CLERK CHECKS AGAINST RECORDS ANNUALLY</t>
  </si>
  <si>
    <t>REGISTER OF INTERESTS</t>
  </si>
  <si>
    <t>NOT DECLARING</t>
  </si>
  <si>
    <t>MINUTES</t>
  </si>
  <si>
    <t>AGENDAS</t>
  </si>
  <si>
    <t>NOT PRODUCED</t>
  </si>
  <si>
    <t>ITEMS FOR AGENDA</t>
  </si>
  <si>
    <t xml:space="preserve">DEADLINE FOR INCLUSION </t>
  </si>
  <si>
    <t>7 DAYS BEFORE MEETING AS STANDING ORDERS</t>
  </si>
  <si>
    <t>CORRESPONDENCE</t>
  </si>
  <si>
    <t>NOT DISTRIBUTED &amp; SEEN BY COUNCILLORS</t>
  </si>
  <si>
    <t>NOT PRODUCED, ACCURACY</t>
  </si>
  <si>
    <t>EMPLOYEE</t>
  </si>
  <si>
    <t>JOB DESCRIPTION AND CONTRACT OF EMPLOYMENT</t>
  </si>
  <si>
    <t>AGREED BY COUNCILLORS AND SIGNED BY CLERK AND CHAIRMAN</t>
  </si>
  <si>
    <t>TRAVEL</t>
  </si>
  <si>
    <t>ALL BUSINESS OUTSIDE BEGBROKE  - PAYMENT AGREED AS STANDING ORDERS</t>
  </si>
  <si>
    <t>SALARY - CLERK</t>
  </si>
  <si>
    <t>INVOICES NOT RECORDED</t>
  </si>
  <si>
    <t>FILED BY CLERK IN ANNUAL  ACCOUNT  FILE</t>
  </si>
  <si>
    <t>CHECK ON PAYMENT</t>
  </si>
  <si>
    <t>INVOICE &amp; CHEQUE  COUNTERSIGNED BY TWO COUNCILLORS</t>
  </si>
  <si>
    <t>ELECTION COSTS</t>
  </si>
  <si>
    <t>NOT ACCOUNTED FOR</t>
  </si>
  <si>
    <t xml:space="preserve">ANNUAL BUDGET MEETING </t>
  </si>
  <si>
    <t>COUNCILLOR ALLOWANCES</t>
  </si>
  <si>
    <t>NONE ARE PAID</t>
  </si>
  <si>
    <t>INADEQUATE OR OVER INSURANCE</t>
  </si>
  <si>
    <t>DATA PROTECTION</t>
  </si>
  <si>
    <t>NOR REGISTERED UNDER  DATA PROTECTION ACT</t>
  </si>
  <si>
    <t xml:space="preserve">CHECK REQUIREMENTS </t>
  </si>
  <si>
    <t>ASSETS</t>
  </si>
  <si>
    <t>LOSS OR DAMAGE AND DAMAGE TO 3RD PARTIES</t>
  </si>
  <si>
    <t>ANNUAL ASSET REVIEW TO BE TAKEN</t>
  </si>
  <si>
    <t>DETERIORATION OF STRUCTURE</t>
  </si>
  <si>
    <t>CHECK AGAINST ASSET LIST - REGULAR CHECKS OF CONDITION, ENSURE THEY ARE INSURED</t>
  </si>
  <si>
    <t>ANNUAL CONDITION SURVEY</t>
  </si>
  <si>
    <t>PLAY GROUND &amp; PLAY EQUIPMENT</t>
  </si>
  <si>
    <t>FAILURE OF EQUIPMENT</t>
  </si>
  <si>
    <t>WEEKLY INSPECTION BY COUNCILLORS USING CHECKLIST. ANNUAL EXTERNAL INSPECTION</t>
  </si>
  <si>
    <t>ON ASSET LIST. INSURED</t>
  </si>
  <si>
    <t>PLAY GROUND.</t>
  </si>
  <si>
    <t>WEEKLY INSPECTION. REPORTING BY PARISHIONERS TO PARISH COUNCIL</t>
  </si>
  <si>
    <t>NON PAYMENT  FOR COUNCIL BUSINESS MILEAGE</t>
  </si>
  <si>
    <t>MEETING PLACE</t>
  </si>
  <si>
    <t>SUITABILITY</t>
  </si>
  <si>
    <t>TABLES &amp; CHAIRS AVAILABLE, HEATING, LIGHT, KITCHEN, TOILETS.</t>
  </si>
  <si>
    <t>BOOKINGS</t>
  </si>
  <si>
    <t>CLERK LIAISES WITH BOOKING SECRETARY</t>
  </si>
  <si>
    <t>SMOKING</t>
  </si>
  <si>
    <t>HEALTH HAZARDS</t>
  </si>
  <si>
    <t>SMOKING NOT PERMITTED AT PARISH MEETINGS</t>
  </si>
  <si>
    <t>FREEDOM OF INFORMATION ACT</t>
  </si>
  <si>
    <t>POLICY PROVISION</t>
  </si>
  <si>
    <t>NOT REGISTERED  OR DEALT WITH</t>
  </si>
  <si>
    <t>INVOICE &amp; CHEQUE  COUNTERSIGNED BY TWO COUNCILLORS. RECEIPTS AND DESCRIPTION OF EXPENSES PRESENTED.</t>
  </si>
  <si>
    <t>PAPER RECORDS</t>
  </si>
  <si>
    <t>ELECTRONIC FILES</t>
  </si>
  <si>
    <t>STORED ON CLERKS COMPUTERS - HARD DRIVE FAILURE</t>
  </si>
  <si>
    <t xml:space="preserve">M </t>
  </si>
  <si>
    <t xml:space="preserve">STORED AT CLERKS HOME. LOSS BY FLOOD,  FIRE, THEFT. </t>
  </si>
  <si>
    <t>IMPLEMENT AT AGM. REVIEW BI-ANNUALLY</t>
  </si>
  <si>
    <t>FILED BY CLERK IN ANNUAL  ACCOUNT  FILE. ACCOUNTS FOR PAYMENT ARE MINUTED</t>
  </si>
  <si>
    <t>FAVOURITISM TO SUPPLIER</t>
  </si>
  <si>
    <t>RATING AFTER CONTROL MEASURES</t>
  </si>
  <si>
    <t>REVIEW PROCEDURE</t>
  </si>
  <si>
    <t>GRANTS SECTION 137</t>
  </si>
  <si>
    <t>NOT AWARDING GRANTS</t>
  </si>
  <si>
    <t>ANNUAL GRANT AGENDA ITEM</t>
  </si>
  <si>
    <t>STORED IN UPSTAIRS ROOM. VERY OLD RECORDS - CONSIDERATION SHOULD BE GIVE TO LONG TERM SECURE STORAGE. CONSIDER SCANNING DOCUMENTS AND STORING ELECTRONICALLY.</t>
  </si>
  <si>
    <t xml:space="preserve">MANDATE INSTRUCTIONS TO BANK REQUIRING TWO SIGNATURES ON  CHEQUES, AND STANDING ORDERS  ADDRESSES THIS. </t>
  </si>
  <si>
    <t>VAT  RETURNS</t>
  </si>
  <si>
    <t>TRAINING</t>
  </si>
  <si>
    <t>PARISH COUNCILLORS NOT TRAINED</t>
  </si>
  <si>
    <t>ENROL ON SUITABLE TRAINING COURSES. OBTAIN INFORMATION FROM ORGANISATIONS THE COUNCIL BELONGS TO SUCH AS OALC, OPFA, CDC. OCC</t>
  </si>
  <si>
    <t>LAND AND PROPERTY</t>
  </si>
  <si>
    <t>DEEDS</t>
  </si>
  <si>
    <t xml:space="preserve">LOSS OR DAMAGE </t>
  </si>
  <si>
    <t>KEPT IN SECURE STORAGE</t>
  </si>
  <si>
    <t>TRESPASS AND ESTABLISHMENT OF RIGHTS OF WAY</t>
  </si>
  <si>
    <t>PROPER SIGNAGE SHOWING OWNERSHIP</t>
  </si>
  <si>
    <t>RFO DUTIES IN  JOB DESCRIPTION</t>
  </si>
  <si>
    <t xml:space="preserve">AUDIT </t>
  </si>
  <si>
    <t>NO AUDIT OF ACCOUNTS</t>
  </si>
  <si>
    <t>INTERNAL &amp; EXTERNAL AUDITS CARRIED OUT.</t>
  </si>
  <si>
    <t>ENSURE INDUCTION PROCESS &amp; ONGOING TRAINING</t>
  </si>
  <si>
    <t>COUNCILLORS NOT INDUCTED</t>
  </si>
  <si>
    <t xml:space="preserve">   </t>
  </si>
  <si>
    <t>BANK MANDATE AND STANDING ORDERS  EXCLUDES THIS POSSIBILITY</t>
  </si>
  <si>
    <t>AGENDA ITEM, FORMS ARE ALSO SENT TO CDC FOR REGISTRATION</t>
  </si>
  <si>
    <t>PRODUCED IN PRESCRIBED MANNER, DISTRIBUTED AND POSTED BY CLERK.</t>
  </si>
  <si>
    <t>STREET FURNITURE (SIGNS, WASTE BINS, NOTICE BOARDS)</t>
  </si>
  <si>
    <t>VANDALISM TO EQUIPMENT OR TO PLAY AREA - i.e. BROKEN GLASS</t>
  </si>
  <si>
    <t>DISCUSS WITH BVHMC. COUNCILLOR IS ON LIAISON COMMITTEE WITH VILLAGE HALL OBTAIN PROCEDURES</t>
  </si>
  <si>
    <t>CLERK INADEQUATELY TRAINED</t>
  </si>
  <si>
    <t>Unit</t>
  </si>
  <si>
    <t>Gateways</t>
  </si>
  <si>
    <t>Railings 11m x 1.8m</t>
  </si>
  <si>
    <t>mtrs</t>
  </si>
  <si>
    <t>Bow top fencing play area 58m (installed)</t>
  </si>
  <si>
    <t>Child swings</t>
  </si>
  <si>
    <t>Wicksteed village</t>
  </si>
  <si>
    <t>Springboard See-Saw</t>
  </si>
  <si>
    <t>Roundabout</t>
  </si>
  <si>
    <t>Goal End 7.5m wide with 2m high  panels</t>
  </si>
  <si>
    <t>Swing - Parkplay 2.4m single bay 2 seat junior swing to EN1176</t>
  </si>
  <si>
    <t>GRANTS SECT 137 LGA</t>
  </si>
  <si>
    <t>BEGBROKE WI</t>
  </si>
  <si>
    <t>AUDIT - INTERNAL</t>
  </si>
  <si>
    <t>PLAY AREA INSPECTION</t>
  </si>
  <si>
    <t>GRASS CUTTING</t>
  </si>
  <si>
    <t>11 Trust funds disclosure note</t>
  </si>
  <si>
    <t>Total Liabilities</t>
  </si>
  <si>
    <t>Total other</t>
  </si>
  <si>
    <t>Other</t>
  </si>
  <si>
    <t>Total of liabilities &amp; other</t>
  </si>
  <si>
    <t>BEGBROKE COFFEE MNG</t>
  </si>
  <si>
    <t>Item 1 STREET FURNITURE</t>
  </si>
  <si>
    <t>off</t>
  </si>
  <si>
    <t>Community bins</t>
  </si>
  <si>
    <t>Notice board at Bus Stop</t>
  </si>
  <si>
    <t xml:space="preserve">Seat in Play Area Kara </t>
  </si>
  <si>
    <t>ITEM 3 GATES &amp; FENCING</t>
  </si>
  <si>
    <t>ITEM  5 PLAYGROUND EQUIPMENT</t>
  </si>
  <si>
    <t>Swing installation with sub base &amp; safety barriers</t>
  </si>
  <si>
    <t>COMPLETED  BY CLERK AND ALSO ELECTRONICALLY USING MS MONEY - BACKED UP TO EXTERNAL HARDRIVES</t>
  </si>
  <si>
    <t>AUDITOR (INTERNAL) SUITABILITY</t>
  </si>
  <si>
    <t xml:space="preserve">independence, competence, relationship with clerk and councilors, audit planning, audit scope, audit reporting. </t>
  </si>
  <si>
    <t>DISCUSS AT MEETING WITH COUNCILLORS TO REVIEW SUITABILITY OF AUDITOR</t>
  </si>
  <si>
    <t>INSURANCE FOR COUNCILLORS</t>
  </si>
  <si>
    <t>AGE EXTENSION FROM 75 TO 85</t>
  </si>
  <si>
    <t>RECREATION AREAS</t>
  </si>
  <si>
    <t>DEFECTS NOT BEING REPORTED</t>
  </si>
  <si>
    <t>INSTALL WELCOME SIGN AND PROCEDURE FOR REPORTING DEFECTS</t>
  </si>
  <si>
    <t>INFORMATION</t>
  </si>
  <si>
    <t>RESIDENTS NOT SEEING INFORMATION</t>
  </si>
  <si>
    <t>WEBSITE MAINTAINED TO RELAY INFORMATION.</t>
  </si>
  <si>
    <t xml:space="preserve">PRODUCED IN PRESCRIBED MANNER BY CLERK. CHAIRMAN SIGNS AGREEMENT AT NEXT PARISH MEETING AFTER COUNCIL APPROVAL. FILED IN MINUTE BOOK. DRAFT MINUTES CIRCULATED PRIOR TO MEETING.  AGREED MINUTES POSTED ON PARISH NOTICE BOARD AND WEBSITE </t>
  </si>
  <si>
    <t>COUNCIL NOT REGISTERED. NONE IN PLACE BUT IF REQUESTED THERE WOULD BE A FINANCIAL AND TIME IMPACT ON CLERK. INORMATION AVAILABLE TO PUBLIC, STORED IN CLERKS OFFICE ETC IS LISTED ON WEBSITE UNDER THE FOIA</t>
  </si>
  <si>
    <t>Reconciled         bank    balance &gt;&gt;</t>
  </si>
  <si>
    <t>Less liabilities</t>
  </si>
  <si>
    <t>Difference</t>
  </si>
  <si>
    <t>if 3&gt;£100 &amp; 4 &gt;10%</t>
  </si>
  <si>
    <t>Balance C/F</t>
  </si>
  <si>
    <t xml:space="preserve">Total </t>
  </si>
  <si>
    <t>Precept</t>
  </si>
  <si>
    <t>Other receipts</t>
  </si>
  <si>
    <t>Other balances  C/F</t>
  </si>
  <si>
    <t>Total cash &amp; Inv.</t>
  </si>
  <si>
    <t>Total Fixed assets</t>
  </si>
  <si>
    <t>Total Borrowings</t>
  </si>
  <si>
    <t>Trust Funds Disclosure</t>
  </si>
  <si>
    <t xml:space="preserve">No </t>
  </si>
  <si>
    <t>Canon Pixma MX850 printer</t>
  </si>
  <si>
    <t>None</t>
  </si>
  <si>
    <t>New Value of add or disposal or difference</t>
  </si>
  <si>
    <t xml:space="preserve">Seats x 2 on A44 </t>
  </si>
  <si>
    <t>Notice Board at Village Hall</t>
  </si>
  <si>
    <t>Est Exp</t>
  </si>
  <si>
    <t>ITEM 6 Office Equipment</t>
  </si>
  <si>
    <t>CLERKS REIMBURSED EXPENSES</t>
  </si>
  <si>
    <t>Y</t>
  </si>
  <si>
    <t>Income and Spending</t>
  </si>
  <si>
    <t>Total Cash and Investments Box 8 of  Audit Return</t>
  </si>
  <si>
    <t>Signed:  ________________________</t>
  </si>
  <si>
    <t>Signed: _________________________</t>
  </si>
  <si>
    <t>Freedom of Information Act</t>
  </si>
  <si>
    <t>Details of the Parish Councillors and Clerk</t>
  </si>
  <si>
    <t xml:space="preserve">Minutes of  meetings </t>
  </si>
  <si>
    <t>Agendas of meetings</t>
  </si>
  <si>
    <t>Parish Accounts</t>
  </si>
  <si>
    <t>Parish Magazine (The Link) which includes Clerks report, District Councillors report and Police report.</t>
  </si>
  <si>
    <t>Local Organisation information submitted to clerk (Netball, Begbroke Coffee Morning etc)</t>
  </si>
  <si>
    <t>General Information such as bus pass questions</t>
  </si>
  <si>
    <t>Useful Links to organisations such as local authorities, local History, Information Commissioners, OALC and Oxtime for buses.</t>
  </si>
  <si>
    <t>Freedom of Information such as standing orders.</t>
  </si>
  <si>
    <t>Parish Councillor Vacancies</t>
  </si>
  <si>
    <t>The Clerk keeps on a computer and removable storage, details of:</t>
  </si>
  <si>
    <t>Agendas</t>
  </si>
  <si>
    <t>Code of Conduct and Elections</t>
  </si>
  <si>
    <t>Contractor details</t>
  </si>
  <si>
    <t>Correspondence received and sent</t>
  </si>
  <si>
    <t>Councillor reports</t>
  </si>
  <si>
    <t>District Councillor and other reports</t>
  </si>
  <si>
    <t>E Mailed correspondence</t>
  </si>
  <si>
    <t>Employment information</t>
  </si>
  <si>
    <t>Freedom of information</t>
  </si>
  <si>
    <t>General documents including Standing orders.</t>
  </si>
  <si>
    <t>Green belt network reports.</t>
  </si>
  <si>
    <t>Health and safety which includes Annual Play area inspection and register of play area inspections.</t>
  </si>
  <si>
    <t>Letters from Clerk</t>
  </si>
  <si>
    <t>Minutes</t>
  </si>
  <si>
    <t>Parish meetings and agenda timetable</t>
  </si>
  <si>
    <t>Planning  responses</t>
  </si>
  <si>
    <t>Police reports</t>
  </si>
  <si>
    <t>Questionnaires.</t>
  </si>
  <si>
    <t>Records Office information</t>
  </si>
  <si>
    <t>Registers of Gifts Hospitality and Sponsorship</t>
  </si>
  <si>
    <t>Risk assessment for parish Council activities</t>
  </si>
  <si>
    <t>Rotas for planning and Playground inspections</t>
  </si>
  <si>
    <t>Training Courses attended by Parish Councillors and Clerk</t>
  </si>
  <si>
    <t>Trees</t>
  </si>
  <si>
    <t>Village organisations</t>
  </si>
  <si>
    <t>Electoral register</t>
  </si>
  <si>
    <t>Finances on Microsoft Money</t>
  </si>
  <si>
    <t>Register of Playground inspections, by whom and dates.</t>
  </si>
  <si>
    <t>A register of councillor’s interests.</t>
  </si>
  <si>
    <t>The Civil Contingencies Act – Key holders  for  Village Hall</t>
  </si>
  <si>
    <t>Files are also kept with similar information including:</t>
  </si>
  <si>
    <t>Bank Statements and Bank Mandate.</t>
  </si>
  <si>
    <t>Code of Conduct statutory information.</t>
  </si>
  <si>
    <t>Parish Councillor Acceptances and register of interests forms.</t>
  </si>
  <si>
    <t>Details of previous councillors.</t>
  </si>
  <si>
    <t>Highway information</t>
  </si>
  <si>
    <t>Clerks Salary information</t>
  </si>
  <si>
    <t>Tree maintenance</t>
  </si>
  <si>
    <t>Grass Cutting information</t>
  </si>
  <si>
    <t>Airport Information</t>
  </si>
  <si>
    <t>A44 information</t>
  </si>
  <si>
    <t>Insurance documents</t>
  </si>
  <si>
    <t>Justices Licences</t>
  </si>
  <si>
    <t>Conservation area information</t>
  </si>
  <si>
    <t>Planning Applications</t>
  </si>
  <si>
    <t>Nature Conservation information</t>
  </si>
  <si>
    <t>Charges</t>
  </si>
  <si>
    <t>Normally information which can be downloaded from the website is free. However if photocopies of other information are required, then the charges are:</t>
  </si>
  <si>
    <t>Printing – 10p/page</t>
  </si>
  <si>
    <t>Copying – 10p/page</t>
  </si>
  <si>
    <t>Post and packing – as the current charge levied when posting.</t>
  </si>
  <si>
    <t>Written requests are required to be sent to the clerk requesting information.</t>
  </si>
  <si>
    <t>Jeffrey Wright - Clerk to Begbroke Parish Council</t>
  </si>
  <si>
    <t>other funds c/f</t>
  </si>
  <si>
    <t>Budget</t>
  </si>
  <si>
    <t>ANNUAL SUB TO ORGANISATION (non vat)</t>
  </si>
  <si>
    <t xml:space="preserve">Precept </t>
  </si>
  <si>
    <t>Information</t>
  </si>
  <si>
    <t xml:space="preserve">Cycle racks at bus stops </t>
  </si>
  <si>
    <t>HP Media Smart Server EX490</t>
  </si>
  <si>
    <t>Seagate OEM 1.5TB Internal HD Drive</t>
  </si>
  <si>
    <t>GRANTS SECT142 LGA</t>
  </si>
  <si>
    <t>VILLAGE NEW WORK</t>
  </si>
  <si>
    <t>asset removed - value £</t>
  </si>
  <si>
    <t>Asset added - value £</t>
  </si>
  <si>
    <t>Year added approx - if known</t>
  </si>
  <si>
    <t>2007</t>
  </si>
  <si>
    <t>2008</t>
  </si>
  <si>
    <t>2010</t>
  </si>
  <si>
    <t>2000</t>
  </si>
  <si>
    <t>Community Assets - 60 x millenium Trees on A44 Verges</t>
  </si>
  <si>
    <t>2009-10  values</t>
  </si>
  <si>
    <t>MONEY BACKUP FILES GIVEN TO CHAIRMAN ON A REGULAR BASIS</t>
  </si>
  <si>
    <t>BACKED UP  TO  ALTERNATIVE COMPUTER, EXTERNAL HARD DRIVE (DAILY) AND PORTABLE DATA STICK also to  A FURTHER EXTERNAL DRIVE HELD BY CHAIRMAN</t>
  </si>
  <si>
    <t>NOW ON BPC WEBSITE</t>
  </si>
  <si>
    <t>CORRESPONDENCE IN AND SENT LOGGED BY CLERK ELECTRONICALLY. LOG NUMBER APPLIED TO DOCUMENTS. FILED BY CLERK. REGISTER DISTRIBUTED AT MEETINGS. EMAILS ARE BACKED UP ELECTRONICALLY</t>
  </si>
  <si>
    <t>INSURANCE FOR PARISH COUNCIL RISKS</t>
  </si>
  <si>
    <t>PARISH ASSET REGISTER &amp;  CHECK AGAINST INSURERS LIST. ENSURE A SUITAL PARISH COUNCIL POLICY SO THAT PUBLIC LIABILITY AND OTHER RISKS SUCH AS FIDELITY GUARANTEE ARE COVERED.</t>
  </si>
  <si>
    <t>RENEWAL IN JUNE</t>
  </si>
  <si>
    <t>ENSURE ANNUAL AGE DECLARATION AND POSSIBLE BIRTH DATE DECLARATION</t>
  </si>
  <si>
    <t>BUS STOPS X 2</t>
  </si>
  <si>
    <t>CLEANING BY VOLUNTEER</t>
  </si>
  <si>
    <t xml:space="preserve">ENSURE THE VOLUNTEER ABIDES TO DESIGNATED TASKS AND RISK ASSESSMENT PRODUCED FOR THE PURPOSE. ENSURE THE NON USE OF SAFE CHEMICALS. </t>
  </si>
  <si>
    <t>HMR&amp;C REGISTRATION AS EMPLOYER</t>
  </si>
  <si>
    <t>FAILURE TO REGISTER COULD LEAD TO PENALTIES</t>
  </si>
  <si>
    <t>QUOTATIONS FOR WORK/S</t>
  </si>
  <si>
    <t>NOT GETTING VALUE FOR MONEY</t>
  </si>
  <si>
    <t>AS REQUIRED</t>
  </si>
  <si>
    <t>3 Statement of responsibilities</t>
  </si>
  <si>
    <t>No grants using this provision were awarded this year.</t>
  </si>
  <si>
    <t>19 Expenditure</t>
  </si>
  <si>
    <t>20 Staff Costs</t>
  </si>
  <si>
    <t>22 Future projects</t>
  </si>
  <si>
    <t>24 Website</t>
  </si>
  <si>
    <t>25 Remuneration</t>
  </si>
  <si>
    <t>26 The Link</t>
  </si>
  <si>
    <t>No trust funds</t>
  </si>
  <si>
    <t>Statement of Responsibilities for the statement of accounts</t>
  </si>
  <si>
    <t>The responsibilities of the Parish Clerk include the preparation of the authorities’ statement of accounts and presentation to the authority at the accounting date; its income and expenditure for the year.</t>
  </si>
  <si>
    <t>Jeffrey Wright – Clerk to Begbroke Parish Council</t>
  </si>
  <si>
    <t>Malcolm Ryder – Chairman Begbroke Parish Council</t>
  </si>
  <si>
    <t>Surveys such as transport needs and Housing needs for example</t>
  </si>
  <si>
    <t>Financial information – this includes bank Transfers, Clerks salary information, Grants, Insurance schedule, Clerks invoices and expenses Claim, liabilities, Miscellaneous, Parish accounts,  Precept information, quotations, reconciliation, VAT Claims and  PAYE HMR&amp;C Information</t>
  </si>
  <si>
    <t>Electoral Roll (paper and electronic)</t>
  </si>
  <si>
    <t>2010 &amp; 2011</t>
  </si>
  <si>
    <t>1 additional at east bus stop</t>
  </si>
  <si>
    <t>Est income</t>
  </si>
  <si>
    <t>Estimated income outcome</t>
  </si>
  <si>
    <t>AUDIT EXTERNAL</t>
  </si>
  <si>
    <t>CLERKS SALARY</t>
  </si>
  <si>
    <t>PAYROLLSERVICES</t>
  </si>
  <si>
    <t>PAYE</t>
  </si>
  <si>
    <t>The councillors again decided not to accept any remuneration under The Local Authorities (Members' Allowances) (England) Regulations 2003 (As Amended) - Parish Allowances Scheme. However, expenses such as mileage to carry out duties will be reclaimed.</t>
  </si>
  <si>
    <t>Electronic copying of adobe protected files to data stick - £10.00</t>
  </si>
  <si>
    <t>Procedure</t>
  </si>
  <si>
    <t>DISTRIBUTED IN BOX BY CLERK TO COUNCILLORS</t>
  </si>
  <si>
    <t>Current</t>
  </si>
  <si>
    <t>Reserve</t>
  </si>
  <si>
    <t xml:space="preserve">Cheque  No: </t>
  </si>
  <si>
    <t>PAYROLL SERVICES</t>
  </si>
  <si>
    <t>GRANT</t>
  </si>
  <si>
    <t>PLAY AREA REPAIRS non vat</t>
  </si>
  <si>
    <t>VILLAGE NEW WORK non vat</t>
  </si>
  <si>
    <t>VILLAGE WORK NON VAT</t>
  </si>
  <si>
    <t>VILLAGE HALL WORK NON VAT</t>
  </si>
  <si>
    <t>Staff</t>
  </si>
  <si>
    <t>Loans</t>
  </si>
  <si>
    <t>PAYE - see above 4</t>
  </si>
  <si>
    <t>PAYROLL SERVICES - see above 4</t>
  </si>
  <si>
    <t>CLERKS SALARY see above 4</t>
  </si>
  <si>
    <t xml:space="preserve">21 Begbroke Village hall </t>
  </si>
  <si>
    <t>POSSIBLE SOLUTION</t>
  </si>
  <si>
    <t>FIRE PRECAUTIONS, FIRE DRILL, PROCEDURE</t>
  </si>
  <si>
    <t>CLERK TO DOWNLOAD HMR&amp;C SOFTWARE AND POSSIBLY ARRANGE SUITABLE TRAINING.</t>
  </si>
  <si>
    <t>NO COUCILLOR DISPENSATIONS FOR AGREEING PRECEPT</t>
  </si>
  <si>
    <t>CLERK TO PROVIDE APPROPRIATE FROMS AND AGREE DISPENSATIONS FOR COUNCILORS</t>
  </si>
  <si>
    <t>MAX 4 YEARS OR TERM OF OFFICE</t>
  </si>
  <si>
    <r>
      <t xml:space="preserve">OVER £1000 ARRANGE 3 X QUOTATIONS FROM DIFFERENT PROVIDERS </t>
    </r>
    <r>
      <rPr>
        <sz val="12"/>
        <rFont val="Calibri"/>
        <family val="2"/>
      </rPr>
      <t>(unless of urgent nature then decision to proceed can be taken by committee)</t>
    </r>
  </si>
  <si>
    <t>Other Payments</t>
  </si>
  <si>
    <t>Num</t>
  </si>
  <si>
    <t>Memo</t>
  </si>
  <si>
    <t>Amount</t>
  </si>
  <si>
    <t>MALCOLM RYDER</t>
  </si>
  <si>
    <t>BAYLEE CONSTRUCTION</t>
  </si>
  <si>
    <t>APPLEWOOD GARDEN SERV LTD</t>
  </si>
  <si>
    <t>DOVEY ACOUNTANCY SERVICES</t>
  </si>
  <si>
    <t>HM REV &amp; CUSTOMS</t>
  </si>
  <si>
    <t>N R PRICKET</t>
  </si>
  <si>
    <t>JEFFREY WRIGHT</t>
  </si>
  <si>
    <t>OALC</t>
  </si>
  <si>
    <t>Box</t>
  </si>
  <si>
    <t>Notes</t>
  </si>
  <si>
    <t>2014</t>
  </si>
  <si>
    <t>added</t>
  </si>
  <si>
    <t>Registered via Dovey Accountancy Services Ltd. Payroll run via DAS Ltd as well as tax and NI liabilities.</t>
  </si>
  <si>
    <t>LAST YEAR</t>
  </si>
  <si>
    <t>THIS YEAR</t>
  </si>
  <si>
    <t>Old Minute Books- deposited at Oxfordshire History Centre</t>
  </si>
  <si>
    <t>Deposited in 2013 at Oxfordshire History centre under  Accession 6220 –the following  Begbroke parish council records:  Minutes from 1894 -2011;  Receipts and Payment books 1953-2007; Financial Statements  1953, 1958, 1965-1973; Reports and Accounts 2006-2012, 1894-2012.</t>
  </si>
  <si>
    <t>ITEM</t>
  </si>
  <si>
    <t>Begbroke parish council</t>
  </si>
  <si>
    <r>
      <t xml:space="preserve">Begbroke Parish Council intends to provide the following information on its website </t>
    </r>
    <r>
      <rPr>
        <b/>
        <i/>
        <sz val="10"/>
        <rFont val="Calibri"/>
        <family val="2"/>
      </rPr>
      <t>when</t>
    </r>
    <r>
      <rPr>
        <b/>
        <sz val="10"/>
        <rFont val="Calibri"/>
        <family val="2"/>
      </rPr>
      <t xml:space="preserve"> it is operational.</t>
    </r>
  </si>
  <si>
    <r>
      <t>It is intended to increase available information</t>
    </r>
    <r>
      <rPr>
        <b/>
        <sz val="10"/>
        <rFont val="Calibri"/>
        <family val="2"/>
      </rPr>
      <t xml:space="preserve"> but also to review and remove outdated or un-required information.</t>
    </r>
  </si>
  <si>
    <t>The Link magazine – copies of clerks reports.</t>
  </si>
  <si>
    <t>Invoice claims and Clerks refundable expenses.</t>
  </si>
  <si>
    <t xml:space="preserve">Councillor dispensations under S.33 of the Localism Act 2011 - Section 31(4) of the Localism Act 2011 – to participate in any vote, or further vote, taken on  taken on the matter at the meeting for the purposes of agreeing the parish precept </t>
  </si>
  <si>
    <t>Oxfordshire History Centre</t>
  </si>
  <si>
    <t>The following documents are on deposit at Oxfordshire History centre under  Accession 6220 –the following  Begbroke parish council records:  Minutes from 1894 -2011;  Receipts and Payment books 1953-2007; Financial Statements  1953, 1958, 1965-1973; Reports and Accounts 2006-2012, 1894-2012.</t>
  </si>
  <si>
    <r>
      <t>Written requests</t>
    </r>
    <r>
      <rPr>
        <sz val="10"/>
        <rFont val="Calibri"/>
        <family val="2"/>
      </rPr>
      <t xml:space="preserve"> </t>
    </r>
  </si>
  <si>
    <r>
      <t xml:space="preserve">This procedure will be formally reviewed annually by the Parish Council. </t>
    </r>
    <r>
      <rPr>
        <b/>
        <sz val="10"/>
        <rFont val="Calibri"/>
        <family val="2"/>
      </rPr>
      <t xml:space="preserve"> </t>
    </r>
  </si>
  <si>
    <r>
      <rPr>
        <b/>
        <vertAlign val="superscript"/>
        <sz val="16"/>
        <rFont val="Calibri"/>
        <family val="2"/>
        <scheme val="minor"/>
      </rPr>
      <t>1</t>
    </r>
    <r>
      <rPr>
        <b/>
        <sz val="16"/>
        <rFont val="Calibri"/>
        <family val="2"/>
        <scheme val="minor"/>
      </rPr>
      <t xml:space="preserve"> Bus shelter West on A44 was demolished in a RTA. Rebuilt for £6414.  </t>
    </r>
    <r>
      <rPr>
        <b/>
        <vertAlign val="superscript"/>
        <sz val="16"/>
        <rFont val="Calibri"/>
        <family val="2"/>
        <scheme val="minor"/>
      </rPr>
      <t>2</t>
    </r>
    <r>
      <rPr>
        <b/>
        <sz val="16"/>
        <rFont val="Calibri"/>
        <family val="2"/>
        <scheme val="minor"/>
      </rPr>
      <t xml:space="preserve"> Have lowered value of  shelters accordingly</t>
    </r>
  </si>
  <si>
    <t>GRANTS NEW HOMES BONUS</t>
  </si>
  <si>
    <t>CHERWELL DISTRICT COUNCIL</t>
  </si>
  <si>
    <t>ZURICH MUNICIPAL</t>
  </si>
  <si>
    <t>10) Explanation - none</t>
  </si>
  <si>
    <t>2 The accounts</t>
  </si>
  <si>
    <t>b) Internal Auditor (Mr McCaughey) for independence, competence, relationship with clerk and councillors, audit planning, audit scope planning and audit reporting.</t>
  </si>
  <si>
    <t xml:space="preserve">d) Begbroke parish Council Standing orders - added amendments to budget and precept.  </t>
  </si>
  <si>
    <t>Begbroke Parish Council</t>
  </si>
  <si>
    <t>Begbroke</t>
  </si>
  <si>
    <t>Re:  Annual Report in accordance with the Memorandum of Agreement between Begbroke Parish Council and Begbroke Village Hall Management Committee relating to Playground Equipment.</t>
  </si>
  <si>
    <t>3. A copy of Zurich Municipal Policy No YLL-2720404843 showing appropriate cover for the Play Area.</t>
  </si>
  <si>
    <t>4. A copy of the Play Area inspection register showing inspections recorded to date.</t>
  </si>
  <si>
    <t>I would be pleased if this report is referred to at your AGM and if you have any questions please do not hesitate to ask.</t>
  </si>
  <si>
    <t>Yours faithfully</t>
  </si>
  <si>
    <t>Jeffrey Wright</t>
  </si>
  <si>
    <t>Clerk to the Council</t>
  </si>
  <si>
    <t xml:space="preserve">Week </t>
  </si>
  <si>
    <t>Ellis</t>
  </si>
  <si>
    <t xml:space="preserve">David </t>
  </si>
  <si>
    <t xml:space="preserve">Malcolm </t>
  </si>
  <si>
    <t xml:space="preserve">Beverly </t>
  </si>
  <si>
    <t>RoSPA</t>
  </si>
  <si>
    <t>Comments</t>
  </si>
  <si>
    <t>Commencing</t>
  </si>
  <si>
    <t>Davis</t>
  </si>
  <si>
    <t>Wintersgill</t>
  </si>
  <si>
    <t>Ryder</t>
  </si>
  <si>
    <t>Napier</t>
  </si>
  <si>
    <t>Off</t>
  </si>
  <si>
    <t>Rustic Benches Begbroke Lane</t>
  </si>
  <si>
    <t>Picnic Table at play area</t>
  </si>
  <si>
    <t>Planters at each bus stop</t>
  </si>
  <si>
    <t>2015-16</t>
  </si>
  <si>
    <t>Begbroke Parish Council Assets Feb 2016</t>
  </si>
  <si>
    <t>Income to date</t>
  </si>
  <si>
    <t>New Homes Bonus</t>
  </si>
  <si>
    <t>2016-17</t>
  </si>
  <si>
    <t>GRANTS S214 (6) LGA</t>
  </si>
  <si>
    <t>Insurance</t>
  </si>
  <si>
    <t>PAYE/NI LIABILITY</t>
  </si>
  <si>
    <t>PLAY AREA BIN EMPTYING VAT</t>
  </si>
  <si>
    <t>VILLAGE HALL NEW WORK NON VAT</t>
  </si>
  <si>
    <t>VILLAGE HALL NEW WORK VAT</t>
  </si>
  <si>
    <t>VILLAGE HALL WORK REPAIRS NON VAT</t>
  </si>
  <si>
    <t>Village hall to date</t>
  </si>
  <si>
    <t>Village Hall budget</t>
  </si>
  <si>
    <t>% increase</t>
  </si>
  <si>
    <t>Increase</t>
  </si>
  <si>
    <t>CTRS Grant</t>
  </si>
  <si>
    <t>New Hms Bon</t>
  </si>
  <si>
    <t>Village Hall Projects</t>
  </si>
  <si>
    <t>Paid by pc anyway **</t>
  </si>
  <si>
    <t>Parish Council agreement</t>
  </si>
  <si>
    <t>Budget Cost</t>
  </si>
  <si>
    <t>Marco's notes</t>
  </si>
  <si>
    <t>Sound System Hall</t>
  </si>
  <si>
    <t>excl VAT</t>
  </si>
  <si>
    <t>Malcolm Ryder to discuss</t>
  </si>
  <si>
    <t>Professional PA systems with 19" amp, speakers on  stands, mixing deck, wireless mike system, pro CD, USB and SD card player all in special flight case. Cables to be made up by myself.</t>
  </si>
  <si>
    <t>Sound System Lounge</t>
  </si>
  <si>
    <t>Denon mini system with Warfedale speakers and speaker cable. Takes CD, USB stick and Flash drive and has DAB radio</t>
  </si>
  <si>
    <t>External Lighting improvements</t>
  </si>
  <si>
    <t>Quote required</t>
  </si>
  <si>
    <t>Hedge Cutting at Hall</t>
  </si>
  <si>
    <t>**</t>
  </si>
  <si>
    <t>Yes</t>
  </si>
  <si>
    <t>Play area/field Grass cutting</t>
  </si>
  <si>
    <t>Flooring in Kitchen</t>
  </si>
  <si>
    <t>Obtain quotes. Flooring to be non smooth non slip. Some wall tiles  in kitchen are loose.</t>
  </si>
  <si>
    <t>Replacement window panel</t>
  </si>
  <si>
    <t>Notice Board</t>
  </si>
  <si>
    <t>Water recovery system</t>
  </si>
  <si>
    <t>Specific quote required</t>
  </si>
  <si>
    <t>WiFi</t>
  </si>
  <si>
    <t>£123 setup, £45 per month 24 month contract with BT Business Broadband 40Mb</t>
  </si>
  <si>
    <t>WC Refurbishement</t>
  </si>
  <si>
    <t>To be specified</t>
  </si>
  <si>
    <t>Periodic electrical Inspection</t>
  </si>
  <si>
    <t>Quote to be obtained - check NICEIC requiremnents for commercial building certification</t>
  </si>
  <si>
    <t>Lounge decoration</t>
  </si>
  <si>
    <t>not vat reg</t>
  </si>
  <si>
    <t>Most expensive quote from Nick Jones in Woodstock.</t>
  </si>
  <si>
    <t>Lounge Furniture</t>
  </si>
  <si>
    <t>Not agreed</t>
  </si>
  <si>
    <t>7x square light oak chanky tables 900x900mm with 28 soft seat and back chairs. Square is easier for meetings and small dinners (bowls club) All from pub furniture company</t>
  </si>
  <si>
    <t>Lounge floor</t>
  </si>
  <si>
    <t>Commercial grade laminate wood look in several colours.</t>
  </si>
  <si>
    <t>Bowls mower and scarifier sharpening and service</t>
  </si>
  <si>
    <t>Glass washer for village hall bar</t>
  </si>
  <si>
    <t>increase £</t>
  </si>
  <si>
    <t>A</t>
  </si>
  <si>
    <t>B is the tax base as detailed above</t>
  </si>
  <si>
    <t>B</t>
  </si>
  <si>
    <t>C</t>
  </si>
  <si>
    <t>D is the amount that was shown on the council tax bill for a band D property in 2015-2016</t>
  </si>
  <si>
    <t>D</t>
  </si>
  <si>
    <t>E is the percentage increase</t>
  </si>
  <si>
    <t>E</t>
  </si>
  <si>
    <t>CTRS grant     </t>
  </si>
  <si>
    <t>                         £72.44</t>
  </si>
  <si>
    <t>New Homes Bonus      </t>
  </si>
  <si>
    <t>PENSIONS</t>
  </si>
  <si>
    <t>FAILING TO ACT ON STAGING DATE 1ST JAN 2017</t>
  </si>
  <si>
    <t xml:space="preserve">CLERK TO MAKE A REMINDER </t>
  </si>
  <si>
    <t>31st March 2016</t>
  </si>
  <si>
    <t>ANNUAL SUB TO ORGANISATION ( vat)</t>
  </si>
  <si>
    <t>VILLAGE HALL EQUIPMENT VAT</t>
  </si>
  <si>
    <t>VILLAGE HALL REPAIRS VAT</t>
  </si>
  <si>
    <t>VILLAGE REPAIR WORK NON VAT</t>
  </si>
  <si>
    <t>VILLAGE REPAIR WORK VAT</t>
  </si>
  <si>
    <t>VILLAGE HALL BUILDING REPLACEMENT WORK VAT</t>
  </si>
  <si>
    <t>PLAY AREA HEDGE CUTTING NON VAT</t>
  </si>
  <si>
    <t>PLAY AREA BIN EMPTYING NON VAT</t>
  </si>
  <si>
    <t>THE LINK</t>
  </si>
  <si>
    <t>Local Government Act 1972 S214 (6)</t>
  </si>
  <si>
    <t>GRANT - GRASS CUTTING</t>
  </si>
  <si>
    <t>4) PAYE Liability from 2013-14 paid this year and April 2015 liability</t>
  </si>
  <si>
    <t xml:space="preserve">6) Increased  spending  was mainly the new log cabin at the village hall (Building replacement work) . We also installed rustic benches in our local RUPP, built a new patio with seat at the village hall and  installed planters at the bus stops. </t>
  </si>
  <si>
    <t>2</t>
  </si>
  <si>
    <t>3</t>
  </si>
  <si>
    <t>4</t>
  </si>
  <si>
    <t>5</t>
  </si>
  <si>
    <t xml:space="preserve">Difference </t>
  </si>
  <si>
    <t>%</t>
  </si>
  <si>
    <t>APR MAY JUN</t>
  </si>
  <si>
    <t>COMMUNITY FIRST OXFORDSHIRE</t>
  </si>
  <si>
    <t xml:space="preserve">Amount per elector </t>
  </si>
  <si>
    <t>Total Grants awarded</t>
  </si>
  <si>
    <t>Note: the website is currently not up to date.</t>
  </si>
  <si>
    <t>Environment Agency information including Rowell Brook.</t>
  </si>
  <si>
    <r>
      <t xml:space="preserve">(Note: Any </t>
    </r>
    <r>
      <rPr>
        <b/>
        <sz val="9"/>
        <rFont val="Calibri"/>
        <family val="2"/>
      </rPr>
      <t xml:space="preserve">requests are subject to the requirements of  </t>
    </r>
    <r>
      <rPr>
        <sz val="9"/>
        <color rgb="FF222222"/>
        <rFont val="Calibri"/>
        <family val="2"/>
      </rPr>
      <t xml:space="preserve">The </t>
    </r>
    <r>
      <rPr>
        <b/>
        <sz val="9"/>
        <color rgb="FF222222"/>
        <rFont val="Calibri"/>
        <family val="2"/>
      </rPr>
      <t>Data Protection Act 1998</t>
    </r>
    <r>
      <rPr>
        <sz val="9"/>
        <color rgb="FF222222"/>
        <rFont val="Calibri"/>
        <family val="2"/>
      </rPr>
      <t xml:space="preserve"> (DPA))</t>
    </r>
  </si>
  <si>
    <t>2016</t>
  </si>
  <si>
    <t>Dog waste bin</t>
  </si>
  <si>
    <t>To</t>
  </si>
  <si>
    <t>Electors</t>
  </si>
  <si>
    <t>From</t>
  </si>
  <si>
    <t>Grants Received</t>
  </si>
  <si>
    <t>Total Grants Received</t>
  </si>
  <si>
    <t xml:space="preserve">The accounts are organised by the following pages: </t>
  </si>
  <si>
    <t>5 Explanation of significant differences.</t>
  </si>
  <si>
    <t>6 Debtors and Creditors.</t>
  </si>
  <si>
    <t>7 Income and Spending Summary</t>
  </si>
  <si>
    <t>This shows all income and spending categorised into main headings for summary.</t>
  </si>
  <si>
    <t>This shows all transactions made during the year including income and spending</t>
  </si>
  <si>
    <t>9 Detail of income and spending.</t>
  </si>
  <si>
    <t>This shows the detail of account transactions.</t>
  </si>
  <si>
    <t xml:space="preserve">10 Grants </t>
  </si>
  <si>
    <t>9 Section 137 grants of LGA (1972)</t>
  </si>
  <si>
    <t>10 Section 142 grants of LGA (1972)</t>
  </si>
  <si>
    <t>11 Sections 19 of Misc Provisions Act 1976</t>
  </si>
  <si>
    <t>12 Section 214 (6) of LGA (1972)</t>
  </si>
  <si>
    <t>12 Budgeted spending proposals</t>
  </si>
  <si>
    <t>This shows details of data held by clerk on behalf of the council.</t>
  </si>
  <si>
    <t xml:space="preserve">c) Fidelity Guarantee insurance currently £50k - to cover the amount of precept </t>
  </si>
  <si>
    <t xml:space="preserve">e) Freedom of information Act information - website not functional. </t>
  </si>
  <si>
    <t>f)  Parish Assets - reviewed</t>
  </si>
  <si>
    <t xml:space="preserve"> g) Clerks duties – Reviewed for risk assessment.</t>
  </si>
  <si>
    <t>23 Bankers</t>
  </si>
  <si>
    <t>Leslie</t>
  </si>
  <si>
    <t>Gregory</t>
  </si>
  <si>
    <t>Allen</t>
  </si>
  <si>
    <t>Marco Van Der Linden</t>
  </si>
  <si>
    <t>Chairman Begbroke Village Hall Management Committee</t>
  </si>
  <si>
    <t>Dear Sir,</t>
  </si>
  <si>
    <t>1. A summary of Financial transactions:  I attach a copy of parish council income and spending at 31st March 2016</t>
  </si>
  <si>
    <t>2. A schedule of Begbroke Parish Council Assets retained and disposed of during 2015-16 and indicating those that are insured and values.</t>
  </si>
  <si>
    <t xml:space="preserve">6. Please note that we do not insure other assets  funded by the parish council such as railings around the Bowling Green, Bowling Green pavilion and garage store. </t>
  </si>
  <si>
    <t>Total grants that could be awarded</t>
  </si>
  <si>
    <t>POSSIBLE SOLUTION or ACTIONS UNDERTAKEN</t>
  </si>
  <si>
    <t>Grants Awarded under:</t>
  </si>
  <si>
    <t>Hick Ass.</t>
  </si>
  <si>
    <t>The parish council received two grants from CDC - a CTR grant of £72.44 and a New Homes Bonus of £263.00</t>
  </si>
  <si>
    <r>
      <t>In accordance with the above agreement dated 15</t>
    </r>
    <r>
      <rPr>
        <vertAlign val="superscript"/>
        <sz val="14"/>
        <rFont val="Calibri"/>
        <family val="2"/>
      </rPr>
      <t>th</t>
    </r>
    <r>
      <rPr>
        <sz val="14"/>
        <rFont val="Calibri"/>
        <family val="2"/>
      </rPr>
      <t xml:space="preserve"> September 1998, please find information and attachments where appropriate.</t>
    </r>
  </si>
  <si>
    <t>Clerk to the Council: Jeffrey Wright, 27 Willow Way, Begbroke OX5 1SD</t>
  </si>
  <si>
    <t>11 Begbroke Lane</t>
  </si>
  <si>
    <t>Precept 2017-18</t>
  </si>
  <si>
    <t>Income Budget 2017-18</t>
  </si>
  <si>
    <t>Village Hall</t>
  </si>
  <si>
    <t>CHEQUE REFUND</t>
  </si>
  <si>
    <t>PRECEPT PAYMENT 2</t>
  </si>
  <si>
    <t>UNPAID ITEM REFUND</t>
  </si>
  <si>
    <t>Expenses to date</t>
  </si>
  <si>
    <t>Estimated total further expenditure</t>
  </si>
  <si>
    <t>Estimated spending outcome 2016-17</t>
  </si>
  <si>
    <t>Expenditure Budget 2017-18</t>
  </si>
  <si>
    <t>2017-18</t>
  </si>
  <si>
    <t>BANK CHARGES NW</t>
  </si>
  <si>
    <t>DOG WASTE BIN EMPTYING</t>
  </si>
  <si>
    <t>EXTERNAL AUDIT</t>
  </si>
  <si>
    <t>FUNDS TRANSFER</t>
  </si>
  <si>
    <t>INSURANCE - COUNCIL</t>
  </si>
  <si>
    <t>INTERNET &amp; TELEPHONE CHARGES</t>
  </si>
  <si>
    <t>LEGAL WORK</t>
  </si>
  <si>
    <t>MACHINERY REPAIRS VILLAGE HALL vat</t>
  </si>
  <si>
    <t>PLANTS</t>
  </si>
  <si>
    <t>VILLAGE HALL NEW WORK</t>
  </si>
  <si>
    <t>VILLAGE HALL HEDGE CUTTING VAT</t>
  </si>
  <si>
    <t>VILLAGE MAINTENANCE</t>
  </si>
  <si>
    <t>Money in accounts (01/12/2016)</t>
  </si>
  <si>
    <t>Village Hall Under/over spend</t>
  </si>
  <si>
    <t>CTRS Grant (est)</t>
  </si>
  <si>
    <t>New Hms Bonus</t>
  </si>
  <si>
    <t>Disposed  2016</t>
  </si>
  <si>
    <t>Restated. Value for 2017</t>
  </si>
  <si>
    <t>31st March 2017</t>
  </si>
  <si>
    <t xml:space="preserve">Date </t>
  </si>
  <si>
    <t>`</t>
  </si>
  <si>
    <t>Have notified Dovey Accountancy Services Ltd. 2015-16 - Compliance notified to clerk by PR Feb 2017</t>
  </si>
  <si>
    <t>2017</t>
  </si>
  <si>
    <t>Dog waste bin &amp; post - Springhill</t>
  </si>
  <si>
    <t>Dog waste bin &amp; post - Begbroke lane</t>
  </si>
  <si>
    <t>STAFF COSTS</t>
  </si>
  <si>
    <t>Between 01/04/2016 and 31/03/2017</t>
  </si>
  <si>
    <t>ANNUAL SUB TO ORGANISATION (vat)</t>
  </si>
  <si>
    <t>KITCHEN, GATE NOTICE BOARD</t>
  </si>
  <si>
    <t>TERRY SAXTON</t>
  </si>
  <si>
    <t>EXPENSES RELATED TO BUS STOPS</t>
  </si>
  <si>
    <t>pressure wash slippy pavement</t>
  </si>
  <si>
    <t>XL DISPLAYS</t>
  </si>
  <si>
    <t>REPLACEMENT NOTICE BOARD</t>
  </si>
  <si>
    <t>WRIST ELECTRICAL</t>
  </si>
  <si>
    <t>13A SOCKET FOR INTERNET</t>
  </si>
  <si>
    <t>GRAF UK LTD</t>
  </si>
  <si>
    <t>SPPEDDY FILLER BOWLS CLUB</t>
  </si>
  <si>
    <t>INV 4610</t>
  </si>
  <si>
    <t>CONFEREX</t>
  </si>
  <si>
    <t>INV 16/4398 PA EQUIPMENT</t>
  </si>
  <si>
    <t>MAPLIN PARTS</t>
  </si>
  <si>
    <t>DOG BIN SPRING HILL</t>
  </si>
  <si>
    <t>PROFESSOR OLDFIELD</t>
  </si>
  <si>
    <t>LEAFLETS</t>
  </si>
  <si>
    <t>DOG WAST BIN INSTALLATION</t>
  </si>
  <si>
    <t>jan - mar 17</t>
  </si>
  <si>
    <t>to 22 04 2017</t>
  </si>
  <si>
    <t>inv 2016/10/1</t>
  </si>
  <si>
    <t>to 22 jan 2017</t>
  </si>
  <si>
    <t>to 31 Octo 2016</t>
  </si>
  <si>
    <t>JULY SEP</t>
  </si>
  <si>
    <t>TO MARCH 31ST 2016</t>
  </si>
  <si>
    <t>JUL 22 2016</t>
  </si>
  <si>
    <t>PRESSURE WASH/ADJUST GATES</t>
  </si>
  <si>
    <t>JOHN HICKS ASSOCIATES</t>
  </si>
  <si>
    <t>inv 5175;5162</t>
  </si>
  <si>
    <t>inv 4981</t>
  </si>
  <si>
    <t>inv 4910</t>
  </si>
  <si>
    <t>INV 4793</t>
  </si>
  <si>
    <t>inv 4563</t>
  </si>
  <si>
    <t>INV 4534</t>
  </si>
  <si>
    <t>inv 4448</t>
  </si>
  <si>
    <t>DAVID WINTERSGILL</t>
  </si>
  <si>
    <t>PLANTS FOR PLANTERS</t>
  </si>
  <si>
    <t>MEADHAMS GARDEN MACHINERY</t>
  </si>
  <si>
    <t>INV 13867</t>
  </si>
  <si>
    <t>INV Dennis FT510</t>
  </si>
  <si>
    <t>BENHAMLAW LTD</t>
  </si>
  <si>
    <t>INVOICE 1420</t>
  </si>
  <si>
    <t>INVOICE 1365</t>
  </si>
  <si>
    <t>BT</t>
  </si>
  <si>
    <t>Inv VP 209 63770</t>
  </si>
  <si>
    <t>M002 EL</t>
  </si>
  <si>
    <t>M001 A3</t>
  </si>
  <si>
    <t>S752735387 - MAL RYDER</t>
  </si>
  <si>
    <t>M001 6S AC SM 5273 5387</t>
  </si>
  <si>
    <t>INV 520</t>
  </si>
  <si>
    <t>inv 503</t>
  </si>
  <si>
    <t>INV 459</t>
  </si>
  <si>
    <t>INV 484</t>
  </si>
  <si>
    <t>INV 451</t>
  </si>
  <si>
    <t>INV 439 -BALANCE</t>
  </si>
  <si>
    <t>INV 439</t>
  </si>
  <si>
    <t>BDO LLP</t>
  </si>
  <si>
    <t>to Dec 5th 2016</t>
  </si>
  <si>
    <t>PRINTER</t>
  </si>
  <si>
    <t>TO JULY 4TH</t>
  </si>
  <si>
    <t>TO APRIL 4TH</t>
  </si>
  <si>
    <t>M A CAUGHEY</t>
  </si>
  <si>
    <t>19 04 2016</t>
  </si>
  <si>
    <t>ORCC (BALANCE OUTSTANDING)</t>
  </si>
  <si>
    <t>OXFORD GREEN BELT NETWORK</t>
  </si>
  <si>
    <t xml:space="preserve">GRANT CTR </t>
  </si>
  <si>
    <t xml:space="preserve">GRANTS NEW HOME BONUS </t>
  </si>
  <si>
    <t>Existing assets from 2015-16</t>
  </si>
  <si>
    <t>Account Transactions</t>
  </si>
  <si>
    <t>BPC</t>
  </si>
  <si>
    <t>VAT %</t>
  </si>
  <si>
    <t>Net</t>
  </si>
  <si>
    <t>Running Balance</t>
  </si>
  <si>
    <t>Opening Balance</t>
  </si>
  <si>
    <t>Replaced 2016</t>
  </si>
  <si>
    <t>Disposed notice board</t>
  </si>
  <si>
    <t>New Value of add or disposal or difference 2016-17</t>
  </si>
  <si>
    <t>Restated. Value for 2016</t>
  </si>
  <si>
    <t>Dog waste bin &amp; post</t>
  </si>
  <si>
    <t>New notice board</t>
  </si>
  <si>
    <t>9a</t>
  </si>
  <si>
    <r>
      <t xml:space="preserve">1) </t>
    </r>
    <r>
      <rPr>
        <b/>
        <sz val="22"/>
        <rFont val="Calibri"/>
        <family val="2"/>
        <scheme val="minor"/>
      </rPr>
      <t>Explanation:</t>
    </r>
    <r>
      <rPr>
        <sz val="22"/>
        <rFont val="Calibri"/>
        <family val="2"/>
        <scheme val="minor"/>
      </rPr>
      <t xml:space="preserve">  Funds retained for village hall (wc refurbishment) and possible play area projects. New committee on village hall and projects not finalised.</t>
    </r>
  </si>
  <si>
    <r>
      <t xml:space="preserve">1) </t>
    </r>
    <r>
      <rPr>
        <b/>
        <sz val="22"/>
        <rFont val="Calibri"/>
        <family val="2"/>
        <scheme val="minor"/>
      </rPr>
      <t>Explanation:</t>
    </r>
    <r>
      <rPr>
        <sz val="22"/>
        <rFont val="Calibri"/>
        <family val="2"/>
        <scheme val="minor"/>
      </rPr>
      <t xml:space="preserve"> Some funds  accumulated for village hall improvements have been spent on a replacement "log cabin"  building on the bowling green adjacent to the hall. Old building was an eyesore and will be available to other groups subject to conditions.</t>
    </r>
  </si>
  <si>
    <r>
      <t xml:space="preserve">2) </t>
    </r>
    <r>
      <rPr>
        <b/>
        <sz val="22"/>
        <rFont val="Calibri"/>
        <family val="2"/>
        <scheme val="minor"/>
      </rPr>
      <t>Explanation:</t>
    </r>
    <r>
      <rPr>
        <sz val="22"/>
        <rFont val="Calibri"/>
        <family val="2"/>
        <scheme val="minor"/>
      </rPr>
      <t xml:space="preserve"> Precept increased roughly with CPI</t>
    </r>
  </si>
  <si>
    <r>
      <t xml:space="preserve">3) </t>
    </r>
    <r>
      <rPr>
        <b/>
        <sz val="22"/>
        <rFont val="Calibri"/>
        <family val="2"/>
        <scheme val="minor"/>
      </rPr>
      <t>Explanation:</t>
    </r>
    <r>
      <rPr>
        <sz val="22"/>
        <rFont val="Calibri"/>
        <family val="2"/>
        <scheme val="minor"/>
      </rPr>
      <t xml:space="preserve">  larger VAT reclaim</t>
    </r>
  </si>
  <si>
    <r>
      <t xml:space="preserve">3) </t>
    </r>
    <r>
      <rPr>
        <b/>
        <sz val="22"/>
        <rFont val="Calibri"/>
        <family val="2"/>
        <scheme val="minor"/>
      </rPr>
      <t>Explanation:</t>
    </r>
    <r>
      <rPr>
        <sz val="22"/>
        <rFont val="Calibri"/>
        <family val="2"/>
        <scheme val="minor"/>
      </rPr>
      <t xml:space="preserve"> Last year was inflated by  £6.3k insurance claim for demolished bus shelter. </t>
    </r>
  </si>
  <si>
    <r>
      <rPr>
        <b/>
        <sz val="22"/>
        <rFont val="Calibri"/>
        <family val="2"/>
        <scheme val="minor"/>
      </rPr>
      <t>4)</t>
    </r>
    <r>
      <rPr>
        <sz val="22"/>
        <rFont val="Calibri"/>
        <family val="2"/>
        <scheme val="minor"/>
      </rPr>
      <t xml:space="preserve"> Explanation: reduced PAYE - all staff costs categorised together - PAYE/NI, Salary and accountants fees.</t>
    </r>
  </si>
  <si>
    <r>
      <rPr>
        <b/>
        <sz val="22"/>
        <rFont val="Calibri"/>
        <family val="2"/>
        <scheme val="minor"/>
      </rPr>
      <t>5) Explanation</t>
    </r>
    <r>
      <rPr>
        <sz val="22"/>
        <rFont val="Calibri"/>
        <family val="2"/>
        <scheme val="minor"/>
      </rPr>
      <t xml:space="preserve"> No loans</t>
    </r>
  </si>
  <si>
    <r>
      <t xml:space="preserve">7) </t>
    </r>
    <r>
      <rPr>
        <b/>
        <sz val="22"/>
        <rFont val="Calibri"/>
        <family val="2"/>
        <scheme val="minor"/>
      </rPr>
      <t xml:space="preserve">Explanation: </t>
    </r>
    <r>
      <rPr>
        <sz val="22"/>
        <rFont val="Calibri"/>
        <family val="2"/>
        <scheme val="minor"/>
      </rPr>
      <t xml:space="preserve"> Funds put by for impending and future village  hall and village  projects. Fewer projects undertaken 2016-17</t>
    </r>
  </si>
  <si>
    <r>
      <t xml:space="preserve">7) </t>
    </r>
    <r>
      <rPr>
        <b/>
        <sz val="22"/>
        <rFont val="Calibri"/>
        <family val="2"/>
        <scheme val="minor"/>
      </rPr>
      <t xml:space="preserve">Explanation: </t>
    </r>
    <r>
      <rPr>
        <sz val="22"/>
        <rFont val="Calibri"/>
        <family val="2"/>
        <scheme val="minor"/>
      </rPr>
      <t xml:space="preserve"> Funds put by for impending and future village  hall and village  projects. </t>
    </r>
  </si>
  <si>
    <r>
      <rPr>
        <b/>
        <sz val="22"/>
        <rFont val="Calibri"/>
        <family val="2"/>
        <scheme val="minor"/>
      </rPr>
      <t>8)</t>
    </r>
    <r>
      <rPr>
        <sz val="22"/>
        <rFont val="Calibri"/>
        <family val="2"/>
        <scheme val="minor"/>
      </rPr>
      <t xml:space="preserve"> </t>
    </r>
    <r>
      <rPr>
        <b/>
        <sz val="22"/>
        <rFont val="Calibri"/>
        <family val="2"/>
        <scheme val="minor"/>
      </rPr>
      <t>Explanation</t>
    </r>
    <r>
      <rPr>
        <sz val="22"/>
        <rFont val="Calibri"/>
        <family val="2"/>
        <scheme val="minor"/>
      </rPr>
      <t xml:space="preserve"> Funds put by for  future village hall and village hall projects. A reasonable cash reserve to cover spending.</t>
    </r>
  </si>
  <si>
    <r>
      <rPr>
        <b/>
        <sz val="22"/>
        <rFont val="Calibri"/>
        <family val="2"/>
        <scheme val="minor"/>
      </rPr>
      <t>9) Explanation</t>
    </r>
    <r>
      <rPr>
        <sz val="22"/>
        <rFont val="Calibri"/>
        <family val="2"/>
        <scheme val="minor"/>
      </rPr>
      <t xml:space="preserve"> Asset value changed: Benches in RUPP, Planters at Bus stops. </t>
    </r>
  </si>
  <si>
    <r>
      <t xml:space="preserve">11) </t>
    </r>
    <r>
      <rPr>
        <b/>
        <sz val="22"/>
        <rFont val="Calibri"/>
        <family val="2"/>
        <scheme val="minor"/>
      </rPr>
      <t xml:space="preserve">Explanation </t>
    </r>
    <r>
      <rPr>
        <sz val="22"/>
        <rFont val="Calibri"/>
        <family val="2"/>
        <scheme val="minor"/>
      </rPr>
      <t>No trust funds</t>
    </r>
  </si>
  <si>
    <r>
      <t xml:space="preserve">10) Explanation - </t>
    </r>
    <r>
      <rPr>
        <sz val="22"/>
        <rFont val="Calibri"/>
        <family val="2"/>
        <scheme val="minor"/>
      </rPr>
      <t>no borrowings</t>
    </r>
  </si>
  <si>
    <r>
      <t xml:space="preserve">11) </t>
    </r>
    <r>
      <rPr>
        <b/>
        <sz val="22"/>
        <rFont val="Calibri"/>
        <family val="2"/>
        <scheme val="minor"/>
      </rPr>
      <t xml:space="preserve">Explanation - </t>
    </r>
    <r>
      <rPr>
        <sz val="22"/>
        <rFont val="Calibri"/>
        <family val="2"/>
        <scheme val="minor"/>
      </rPr>
      <t>No trust funds</t>
    </r>
  </si>
  <si>
    <t>The tax base for 2016-2017 was 359.9</t>
  </si>
  <si>
    <t>The estimated tax base for 2017-2018 is 361.9</t>
  </si>
  <si>
    <t>A is the parish precept for 2017-18</t>
  </si>
  <si>
    <t>C is the amount that will show on the council tax bill for a band D property in 2017-2018</t>
  </si>
  <si>
    <t>3rd April 2017</t>
  </si>
  <si>
    <t xml:space="preserve">Lindsay </t>
  </si>
  <si>
    <t xml:space="preserve">5. Extracts from the  RoSPA inspection report for 2016 is attached. </t>
  </si>
  <si>
    <t>Clerk to the Council: Jeffrey Wright</t>
  </si>
  <si>
    <t>The Authority is required to secure that one of its officers has the responsibility for the administration of financial affairs. (Section 151 of the Local Government Act 1972) In this authority that Officer is the Parish Clerk.</t>
  </si>
  <si>
    <t>In accordance with the CIPFA Code of Practice and requirements under the Accounts and Audit (Amendment) Regulations 2006, the accounts are shown in an income and expenditure basis at the end of the financial year. The account shows no debtors and one creditor (CN: 651 HMR&amp;C due 22nd April 2017 £218.60) at 31st March 2017</t>
  </si>
  <si>
    <r>
      <t>I certify to the best of my knowledge that these accounts and report are correct as at 31</t>
    </r>
    <r>
      <rPr>
        <b/>
        <vertAlign val="superscript"/>
        <sz val="12"/>
        <rFont val="Calibri"/>
        <family val="2"/>
      </rPr>
      <t>st</t>
    </r>
    <r>
      <rPr>
        <b/>
        <sz val="12"/>
        <rFont val="Calibri"/>
        <family val="2"/>
      </rPr>
      <t xml:space="preserve"> March 2017</t>
    </r>
  </si>
  <si>
    <t>Date:      3rd April 2017</t>
  </si>
  <si>
    <t>I certify to the best of my knowledge that these accounts and report are correct as at 31st March 2017</t>
  </si>
  <si>
    <t>Date: 3rd April 2017</t>
  </si>
  <si>
    <t xml:space="preserve"> 27 Willow Way Begbroke. OX5 1SD</t>
  </si>
  <si>
    <t xml:space="preserve"> Report and Accounts                       for Begbroke Parish Council.                                                   1st April 2016 to 31st March 2017</t>
  </si>
  <si>
    <t>1 Audit 2015-6</t>
  </si>
  <si>
    <t>Last year's audit was considered satisfactory by the external auditors BDO with no issues to report.   The balance brought forward from 31st March 2016 was £7,343 Income during 2016-17 totalled £29,638.71 The total expenditure was £25,566.39 The balance carried forward to 2017-17 is £14,592.87</t>
  </si>
  <si>
    <t>Annual Governance Statement and Annual Accounting Statements were agreed by the parish council on Monday 3rd April 2017 and recorded in the minutes as items 11.6.1. And 11.6.2. The accounts have also been approved as satisfactory by the internal auditor and will be submitted for external audit to BDO.</t>
  </si>
  <si>
    <t>All transactions were reconciled with outstanding liabilities to achieve a (£0.01) difference for the audit (the sum of boxes (1+2+3) -(4+5+6)) Boxes 1 – 11 are those that must be completed</t>
  </si>
  <si>
    <t>Full explanation of any significant variances between last year's and this year's figures, or any unusual or unexpected amounts shown in the statement of accounts. Differences between last year's figures and this year's &gt;10% or £100, mean an explanation must be given to the external accountants. The differences are explained in attachment d)</t>
  </si>
  <si>
    <t>Cheque No: 651 - HMR&amp;C - £218.60 due 15th April 2017</t>
  </si>
  <si>
    <t>8 Account transactions</t>
  </si>
  <si>
    <t>Total grants of £1050 were awarded in 2016-17. There is a limit to the number of grants that a parish council can give under Section 137 of The LGA (1972).  This is based on the number of electors and in Begbroke there were 675 as at December 2016 the maximum allowed per elector is £7.42 so the maximum in grants we could have given is £4,9614.14</t>
  </si>
  <si>
    <t xml:space="preserve">£650 in total was given to Begbroke Coffee Morning (£400), Begbroke Women’s Institute (£250), </t>
  </si>
  <si>
    <t xml:space="preserve">A grant of £400 was made using this provision to The Link </t>
  </si>
  <si>
    <t>11 Assets and insurance</t>
  </si>
  <si>
    <t>The asset list has been updated to reflect any assets that were disposed of and those that were added. A further dog waste bin been added to the asset list. The current asset value is £75,573</t>
  </si>
  <si>
    <t xml:space="preserve">This shows the budget for the next financial year. The precept is set at £27,467.70 for 2017-18 and includes a sum of £5,200 for improvements to the village hall and its grounds. </t>
  </si>
  <si>
    <t>13 Financial management &amp; Administration</t>
  </si>
  <si>
    <t xml:space="preserve">14 Freedom of information Act </t>
  </si>
  <si>
    <t>17 At the parish council meeting on February 6th 2017 some of the following items were reviewed.</t>
  </si>
  <si>
    <t xml:space="preserve">a) Financial Management and Administration Risk Assessment </t>
  </si>
  <si>
    <t>18 Income 2016-17</t>
  </si>
  <si>
    <t>Income of £29,638.71 comprised the precept of £27,062.78 CDC grants of £335.74 a VAT reclaim of £2,236.36 and Bank interest of £3.83</t>
  </si>
  <si>
    <t>This year the Parish Council spent £26,566.39 which is detailed accordingly in the transactions. The committee have accrued funds from the precept for village hall improvements.  Main expenditure comprised the clerk’s salary and expenses, council insurance, parish council insurance, hedge cutting, play area inspections, work to Begbroke village hall, provision of a new PA system, play area repairs and membership of organisations including Oxfordshire Playing Field association, ORCC (Community First Oxfordshire), OALC, Association of Local Clerks and the Green Belt Network. We also incurred legal costs of £7,620 opposing an adverse possession claim for the land at the side of Orchard House</t>
  </si>
  <si>
    <t>The clerk is employed by the parish council with tax and NI liabilities paid to HMR&amp;C through our accountant, John Dovey FCCA (Dovey Accountancy Services Ltd. Total staff costs of £5,989.52 include taxation, NI and accountant’s fees for processing payroll. The parish council operates a PAYE scheme in accordance with HMR&amp;C Rules.  The parish council has registering with the Pensions Regulator to comply with the law on workplace pensions. The Staging Date was 1st January 2017</t>
  </si>
  <si>
    <t xml:space="preserve">The committee work with Begbroke Village Hall Management Committee to plan for improvements and to accrue funds. Cllr Davies is our representative on the committee. </t>
  </si>
  <si>
    <t>We reluctantly continue to use NatWest. Errors have occurred when transacting business such as transferring funds between accounts. This has taken many hours to resolve.  We now receive interest gross on an interest rate of 0.05%</t>
  </si>
  <si>
    <t>A new website is in progress with Cllr Ryder.</t>
  </si>
  <si>
    <t>The magazines future has improved due to the excellent new colour format - a wide range of articles and the parish council support it financially.</t>
  </si>
  <si>
    <r>
      <t>Financial Report and Accounts 1</t>
    </r>
    <r>
      <rPr>
        <b/>
        <vertAlign val="superscript"/>
        <sz val="20"/>
        <rFont val="Calibri"/>
        <family val="2"/>
      </rPr>
      <t>st</t>
    </r>
    <r>
      <rPr>
        <b/>
        <sz val="20"/>
        <rFont val="Calibri"/>
        <family val="2"/>
      </rPr>
      <t xml:space="preserve"> April 2016- 31</t>
    </r>
    <r>
      <rPr>
        <b/>
        <vertAlign val="superscript"/>
        <sz val="20"/>
        <rFont val="Calibri"/>
        <family val="2"/>
      </rPr>
      <t>st</t>
    </r>
    <r>
      <rPr>
        <b/>
        <sz val="20"/>
        <rFont val="Calibri"/>
        <family val="2"/>
      </rPr>
      <t xml:space="preserve"> March 2017 for Begbroke Parish Council.</t>
    </r>
  </si>
  <si>
    <r>
      <t>a)</t>
    </r>
    <r>
      <rPr>
        <sz val="20"/>
        <rFont val="Times New Roman"/>
        <family val="1"/>
      </rPr>
      <t xml:space="preserve">       </t>
    </r>
    <r>
      <rPr>
        <sz val="20"/>
        <rFont val="Calibri"/>
        <family val="2"/>
      </rPr>
      <t>Report</t>
    </r>
  </si>
  <si>
    <r>
      <t>b)</t>
    </r>
    <r>
      <rPr>
        <sz val="20"/>
        <rFont val="Times New Roman"/>
        <family val="1"/>
      </rPr>
      <t xml:space="preserve">       </t>
    </r>
    <r>
      <rPr>
        <sz val="20"/>
        <rFont val="Calibri"/>
        <family val="2"/>
      </rPr>
      <t>Statement of Responsibilities</t>
    </r>
  </si>
  <si>
    <r>
      <t>c)</t>
    </r>
    <r>
      <rPr>
        <sz val="20"/>
        <rFont val="Times New Roman"/>
        <family val="1"/>
      </rPr>
      <t xml:space="preserve">       </t>
    </r>
    <r>
      <rPr>
        <sz val="20"/>
        <rFont val="Calibri"/>
        <family val="2"/>
      </rPr>
      <t>Annual Return (Bank reconciliation and External Audit reconciliation)</t>
    </r>
  </si>
  <si>
    <r>
      <t>d)</t>
    </r>
    <r>
      <rPr>
        <sz val="20"/>
        <rFont val="Times New Roman"/>
        <family val="1"/>
      </rPr>
      <t xml:space="preserve">       </t>
    </r>
    <r>
      <rPr>
        <sz val="20"/>
        <rFont val="Calibri"/>
        <family val="2"/>
      </rPr>
      <t>Explanation of significant differences.</t>
    </r>
  </si>
  <si>
    <r>
      <t>e)</t>
    </r>
    <r>
      <rPr>
        <sz val="20"/>
        <rFont val="Times New Roman"/>
        <family val="1"/>
      </rPr>
      <t xml:space="preserve">       </t>
    </r>
    <r>
      <rPr>
        <sz val="20"/>
        <rFont val="Calibri"/>
        <family val="2"/>
      </rPr>
      <t>Debtors and creditors</t>
    </r>
  </si>
  <si>
    <r>
      <t>f)</t>
    </r>
    <r>
      <rPr>
        <sz val="20"/>
        <rFont val="Times New Roman"/>
        <family val="1"/>
      </rPr>
      <t xml:space="preserve">        </t>
    </r>
    <r>
      <rPr>
        <sz val="20"/>
        <rFont val="Calibri"/>
        <family val="2"/>
      </rPr>
      <t xml:space="preserve">Income and spending Summary </t>
    </r>
  </si>
  <si>
    <r>
      <t>g)</t>
    </r>
    <r>
      <rPr>
        <sz val="20"/>
        <rFont val="Times New Roman"/>
        <family val="1"/>
      </rPr>
      <t xml:space="preserve">       </t>
    </r>
    <r>
      <rPr>
        <sz val="20"/>
        <rFont val="Calibri"/>
        <family val="2"/>
      </rPr>
      <t>Account transactions</t>
    </r>
  </si>
  <si>
    <r>
      <t>h)</t>
    </r>
    <r>
      <rPr>
        <sz val="20"/>
        <rFont val="Times New Roman"/>
        <family val="1"/>
      </rPr>
      <t xml:space="preserve">       </t>
    </r>
    <r>
      <rPr>
        <sz val="20"/>
        <rFont val="Calibri"/>
        <family val="2"/>
      </rPr>
      <t>Detail of income and spending.</t>
    </r>
  </si>
  <si>
    <r>
      <t>i)</t>
    </r>
    <r>
      <rPr>
        <sz val="20"/>
        <rFont val="Times New Roman"/>
        <family val="1"/>
      </rPr>
      <t xml:space="preserve">         </t>
    </r>
    <r>
      <rPr>
        <sz val="20"/>
        <rFont val="Calibri"/>
        <family val="2"/>
      </rPr>
      <t>Grants and donations</t>
    </r>
  </si>
  <si>
    <r>
      <t>j)</t>
    </r>
    <r>
      <rPr>
        <sz val="20"/>
        <rFont val="Times New Roman"/>
        <family val="1"/>
      </rPr>
      <t xml:space="preserve">         </t>
    </r>
    <r>
      <rPr>
        <sz val="20"/>
        <rFont val="Calibri"/>
        <family val="2"/>
      </rPr>
      <t>Assets</t>
    </r>
  </si>
  <si>
    <r>
      <t>l)</t>
    </r>
    <r>
      <rPr>
        <sz val="20"/>
        <rFont val="Times New Roman"/>
        <family val="1"/>
      </rPr>
      <t xml:space="preserve">         </t>
    </r>
    <r>
      <rPr>
        <sz val="20"/>
        <rFont val="Calibri"/>
        <family val="2"/>
      </rPr>
      <t>Financial Management &amp; Administration. Risk assessment.</t>
    </r>
  </si>
  <si>
    <r>
      <t>m)</t>
    </r>
    <r>
      <rPr>
        <sz val="20"/>
        <rFont val="Times New Roman"/>
        <family val="1"/>
      </rPr>
      <t xml:space="preserve">     </t>
    </r>
    <r>
      <rPr>
        <sz val="20"/>
        <rFont val="Calibri"/>
        <family val="2"/>
      </rPr>
      <t>Freedom of information Act – details of data held by clerk.</t>
    </r>
  </si>
  <si>
    <r>
      <t>4 Annual Return</t>
    </r>
    <r>
      <rPr>
        <sz val="20"/>
        <rFont val="Calibri"/>
        <family val="2"/>
      </rPr>
      <t xml:space="preserve"> (Bank reconciliation and External Audit reconciliation)</t>
    </r>
  </si>
  <si>
    <r>
      <t>In accordance with The Audit Commission return 31</t>
    </r>
    <r>
      <rPr>
        <vertAlign val="superscript"/>
        <sz val="20"/>
        <rFont val="Calibri"/>
        <family val="2"/>
      </rPr>
      <t>st</t>
    </r>
    <r>
      <rPr>
        <sz val="20"/>
        <rFont val="Calibri"/>
        <family val="2"/>
      </rPr>
      <t xml:space="preserve"> March 2007, an assessment of risks facing the Council (Financial management &amp; Administration), with appropriate steps to manage those risks, has been completed </t>
    </r>
  </si>
  <si>
    <r>
      <t>Jeffrey Wright Clerk to Begbroke Parish Council – 3</t>
    </r>
    <r>
      <rPr>
        <b/>
        <vertAlign val="superscript"/>
        <sz val="20"/>
        <rFont val="Calibri"/>
        <family val="2"/>
      </rPr>
      <t>rd</t>
    </r>
    <r>
      <rPr>
        <b/>
        <sz val="20"/>
        <rFont val="Calibri"/>
        <family val="2"/>
      </rPr>
      <t xml:space="preserve"> April 2017</t>
    </r>
  </si>
  <si>
    <t>Annual Report                    for Begbroke Village Hall Management Committee                                                   1st April 2016 to 31st March 2017</t>
  </si>
  <si>
    <r>
      <rPr>
        <b/>
        <sz val="22"/>
        <rFont val="Calibri"/>
        <family val="2"/>
        <scheme val="minor"/>
      </rPr>
      <t>6)</t>
    </r>
    <r>
      <rPr>
        <sz val="22"/>
        <rFont val="Calibri"/>
        <family val="2"/>
        <scheme val="minor"/>
      </rPr>
      <t xml:space="preserve"> Reduced spending on village hall. New committee getting re-organised and preparing proposals. Grass cutting no longer takes place so reduced spending. Less spending on village hall this year such as a new bowls pavillion. Microsoft Office software and printer consumables purchased. Bought  Internet equipment for hall. Legal expenditure on opposing an adverse possession claim by a resident on land across which a public footpath exists.</t>
    </r>
  </si>
  <si>
    <r>
      <rPr>
        <b/>
        <sz val="22"/>
        <rFont val="Calibri"/>
        <family val="2"/>
        <scheme val="minor"/>
      </rPr>
      <t>9) Explanation</t>
    </r>
    <r>
      <rPr>
        <sz val="22"/>
        <rFont val="Calibri"/>
        <family val="2"/>
        <scheme val="minor"/>
      </rPr>
      <t xml:space="preserve"> Asset value changed: New dog waste bin old notice board disposed as end of useful life of and less expensive one purchased</t>
    </r>
  </si>
  <si>
    <r>
      <t>k)</t>
    </r>
    <r>
      <rPr>
        <sz val="20"/>
        <rFont val="Times New Roman"/>
        <family val="1"/>
      </rPr>
      <t xml:space="preserve">       </t>
    </r>
    <r>
      <rPr>
        <sz val="20"/>
        <rFont val="Calibri"/>
        <family val="2"/>
      </rPr>
      <t>Budgeted spending proposals for 2017-18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</si>
</sst>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quot;£&quot;#,##0.00"/>
    <numFmt numFmtId="8" formatCode="&quot;£&quot;#,##0.00;[Red]\-&quot;£&quot;#,##0.00"/>
    <numFmt numFmtId="164" formatCode="&quot;£&quot;#,##0.00"/>
    <numFmt numFmtId="165" formatCode="&quot;£&quot;#,##0"/>
    <numFmt numFmtId="166" formatCode="dd/mm/yyyy;@"/>
    <numFmt numFmtId="167" formatCode="dd/mm/yy;@"/>
    <numFmt numFmtId="168" formatCode="&quot;£&quot;#,##0;[Red]&quot;£&quot;#,##0"/>
  </numFmts>
  <fonts count="64" x14ac:knownFonts="1">
    <font>
      <sz val="10"/>
      <name val="Arial"/>
    </font>
    <font>
      <sz val="18"/>
      <name val="Arial"/>
      <family val="2"/>
    </font>
    <font>
      <sz val="8"/>
      <name val="Arial"/>
      <family val="2"/>
    </font>
    <font>
      <sz val="12"/>
      <name val="Calibri"/>
      <family val="2"/>
    </font>
    <font>
      <b/>
      <sz val="12"/>
      <name val="Calibri"/>
      <family val="2"/>
    </font>
    <font>
      <b/>
      <vertAlign val="superscript"/>
      <sz val="12"/>
      <name val="Calibri"/>
      <family val="2"/>
    </font>
    <font>
      <sz val="10"/>
      <name val="Calibri"/>
      <family val="2"/>
    </font>
    <font>
      <sz val="18"/>
      <name val="Calibri"/>
      <family val="2"/>
    </font>
    <font>
      <sz val="48"/>
      <name val="Calibri"/>
      <family val="2"/>
    </font>
    <font>
      <b/>
      <sz val="20"/>
      <name val="Calibri"/>
      <family val="2"/>
    </font>
    <font>
      <b/>
      <sz val="22"/>
      <name val="Calibri"/>
      <family val="2"/>
    </font>
    <font>
      <u/>
      <sz val="16"/>
      <color indexed="12"/>
      <name val="Arial"/>
      <family val="2"/>
    </font>
    <font>
      <sz val="8"/>
      <name val="Arial"/>
      <family val="2"/>
    </font>
    <font>
      <b/>
      <sz val="10"/>
      <name val="Calibri"/>
      <family val="2"/>
    </font>
    <font>
      <b/>
      <sz val="18"/>
      <name val="Calibri"/>
      <family val="2"/>
    </font>
    <font>
      <b/>
      <sz val="10"/>
      <name val="Arial"/>
      <family val="2"/>
    </font>
    <font>
      <u/>
      <sz val="10"/>
      <color theme="10"/>
      <name val="Arial"/>
      <family val="2"/>
    </font>
    <font>
      <b/>
      <sz val="16"/>
      <name val="Calibri"/>
      <family val="2"/>
      <scheme val="minor"/>
    </font>
    <font>
      <b/>
      <sz val="16"/>
      <color indexed="10"/>
      <name val="Calibri"/>
      <family val="2"/>
      <scheme val="minor"/>
    </font>
    <font>
      <sz val="18"/>
      <name val="Calibri"/>
      <family val="2"/>
      <scheme val="minor"/>
    </font>
    <font>
      <sz val="10"/>
      <name val="Calibri"/>
      <family val="2"/>
      <scheme val="minor"/>
    </font>
    <font>
      <sz val="10"/>
      <color theme="1"/>
      <name val="Calibri"/>
      <family val="2"/>
      <scheme val="minor"/>
    </font>
    <font>
      <b/>
      <sz val="10"/>
      <name val="Calibri"/>
      <family val="2"/>
      <scheme val="minor"/>
    </font>
    <font>
      <sz val="12"/>
      <name val="Calibri"/>
      <family val="2"/>
      <scheme val="minor"/>
    </font>
    <font>
      <b/>
      <sz val="12"/>
      <name val="Calibri"/>
      <family val="2"/>
      <scheme val="minor"/>
    </font>
    <font>
      <b/>
      <sz val="18"/>
      <name val="Calibri"/>
      <family val="2"/>
      <scheme val="minor"/>
    </font>
    <font>
      <sz val="18"/>
      <color indexed="10"/>
      <name val="Calibri"/>
      <family val="2"/>
      <scheme val="minor"/>
    </font>
    <font>
      <b/>
      <sz val="18"/>
      <color rgb="FFFF0000"/>
      <name val="Calibri"/>
      <family val="2"/>
      <scheme val="minor"/>
    </font>
    <font>
      <vertAlign val="superscript"/>
      <sz val="18"/>
      <name val="Calibri"/>
      <family val="2"/>
      <scheme val="minor"/>
    </font>
    <font>
      <b/>
      <vertAlign val="superscript"/>
      <sz val="16"/>
      <name val="Calibri"/>
      <family val="2"/>
      <scheme val="minor"/>
    </font>
    <font>
      <b/>
      <sz val="12"/>
      <color rgb="FFFF0000"/>
      <name val="Calibri"/>
      <family val="2"/>
      <scheme val="minor"/>
    </font>
    <font>
      <b/>
      <sz val="14"/>
      <color rgb="FFFF0000"/>
      <name val="Calibri"/>
      <family val="2"/>
    </font>
    <font>
      <b/>
      <i/>
      <sz val="10"/>
      <name val="Calibri"/>
      <family val="2"/>
    </font>
    <font>
      <sz val="11"/>
      <name val="Calibri"/>
      <family val="2"/>
    </font>
    <font>
      <sz val="36"/>
      <name val="Calibri"/>
      <family val="2"/>
    </font>
    <font>
      <b/>
      <sz val="24"/>
      <name val="Calibri"/>
      <family val="2"/>
    </font>
    <font>
      <b/>
      <sz val="10"/>
      <color rgb="FF000000"/>
      <name val="Arial"/>
      <family val="2"/>
    </font>
    <font>
      <sz val="16"/>
      <name val="Calibri"/>
      <family val="2"/>
      <scheme val="minor"/>
    </font>
    <font>
      <sz val="16"/>
      <color indexed="10"/>
      <name val="Calibri"/>
      <family val="2"/>
      <scheme val="minor"/>
    </font>
    <font>
      <b/>
      <sz val="10"/>
      <color theme="1"/>
      <name val="Calibri"/>
      <family val="2"/>
      <scheme val="minor"/>
    </font>
    <font>
      <b/>
      <sz val="9"/>
      <name val="Calibri"/>
      <family val="2"/>
    </font>
    <font>
      <sz val="9"/>
      <color rgb="FF222222"/>
      <name val="Calibri"/>
      <family val="2"/>
    </font>
    <font>
      <b/>
      <sz val="9"/>
      <color rgb="FF222222"/>
      <name val="Calibri"/>
      <family val="2"/>
    </font>
    <font>
      <sz val="12"/>
      <color rgb="FFFF0000"/>
      <name val="Calibri"/>
      <family val="2"/>
      <scheme val="minor"/>
    </font>
    <font>
      <sz val="14"/>
      <name val="Calibri"/>
      <family val="2"/>
    </font>
    <font>
      <b/>
      <sz val="14"/>
      <name val="Calibri"/>
      <family val="2"/>
    </font>
    <font>
      <vertAlign val="superscript"/>
      <sz val="14"/>
      <name val="Calibri"/>
      <family val="2"/>
    </font>
    <font>
      <b/>
      <sz val="11"/>
      <name val="Calibri"/>
      <family val="2"/>
      <scheme val="minor"/>
    </font>
    <font>
      <sz val="10"/>
      <name val="Arial"/>
      <family val="2"/>
    </font>
    <font>
      <sz val="11"/>
      <name val="Calibri"/>
      <family val="2"/>
      <scheme val="minor"/>
    </font>
    <font>
      <b/>
      <sz val="22"/>
      <name val="Calibri"/>
      <family val="2"/>
      <scheme val="minor"/>
    </font>
    <font>
      <sz val="22"/>
      <name val="Calibri"/>
      <family val="2"/>
      <scheme val="minor"/>
    </font>
    <font>
      <b/>
      <sz val="14"/>
      <color theme="1"/>
      <name val="Calibri"/>
      <family val="2"/>
      <scheme val="minor"/>
    </font>
    <font>
      <sz val="14"/>
      <name val="Calibri"/>
      <family val="2"/>
      <scheme val="minor"/>
    </font>
    <font>
      <sz val="14"/>
      <color theme="1"/>
      <name val="Calibri"/>
      <family val="2"/>
      <scheme val="minor"/>
    </font>
    <font>
      <b/>
      <sz val="14"/>
      <color rgb="FF1F497D"/>
      <name val="Calibri"/>
      <family val="2"/>
      <scheme val="minor"/>
    </font>
    <font>
      <sz val="14"/>
      <color rgb="FF1F497D"/>
      <name val="Calibri"/>
      <family val="2"/>
      <scheme val="minor"/>
    </font>
    <font>
      <b/>
      <sz val="12"/>
      <name val="Times New Roman"/>
      <family val="1"/>
    </font>
    <font>
      <sz val="10"/>
      <name val="Times New Roman"/>
      <family val="1"/>
    </font>
    <font>
      <sz val="14"/>
      <name val="Arial"/>
      <family val="2"/>
    </font>
    <font>
      <b/>
      <vertAlign val="superscript"/>
      <sz val="20"/>
      <name val="Calibri"/>
      <family val="2"/>
    </font>
    <font>
      <sz val="20"/>
      <name val="Calibri"/>
      <family val="2"/>
    </font>
    <font>
      <sz val="20"/>
      <name val="Times New Roman"/>
      <family val="1"/>
    </font>
    <font>
      <vertAlign val="superscript"/>
      <sz val="20"/>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7">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301">
    <xf numFmtId="0" fontId="0" fillId="0" borderId="0" xfId="0"/>
    <xf numFmtId="0" fontId="0" fillId="0" borderId="0" xfId="0" applyAlignment="1">
      <alignment wrapText="1"/>
    </xf>
    <xf numFmtId="0" fontId="6" fillId="0" borderId="0" xfId="0" applyFont="1"/>
    <xf numFmtId="0" fontId="3" fillId="0" borderId="0" xfId="0" applyFont="1"/>
    <xf numFmtId="0" fontId="7" fillId="0" borderId="0" xfId="0" applyFont="1" applyAlignment="1">
      <alignment wrapText="1"/>
    </xf>
    <xf numFmtId="0" fontId="6" fillId="0" borderId="0" xfId="0" applyFont="1" applyAlignment="1">
      <alignment wrapText="1"/>
    </xf>
    <xf numFmtId="0" fontId="10" fillId="0" borderId="1" xfId="0" applyFont="1" applyBorder="1" applyAlignment="1">
      <alignment horizontal="center"/>
    </xf>
    <xf numFmtId="0" fontId="6" fillId="0" borderId="0" xfId="0" applyFont="1" applyAlignment="1">
      <alignment horizontal="center"/>
    </xf>
    <xf numFmtId="0" fontId="11" fillId="0" borderId="0" xfId="1" applyFont="1" applyAlignment="1" applyProtection="1">
      <alignment horizontal="center"/>
    </xf>
    <xf numFmtId="0" fontId="17" fillId="0" borderId="0" xfId="0" applyFont="1" applyFill="1" applyBorder="1" applyAlignment="1">
      <alignment horizontal="center"/>
    </xf>
    <xf numFmtId="0" fontId="17" fillId="0" borderId="0" xfId="0" applyFont="1" applyFill="1" applyBorder="1" applyAlignment="1">
      <alignment wrapText="1"/>
    </xf>
    <xf numFmtId="0" fontId="17" fillId="0" borderId="0" xfId="0" applyFont="1" applyFill="1" applyBorder="1" applyAlignment="1">
      <alignment horizontal="center" wrapText="1"/>
    </xf>
    <xf numFmtId="0" fontId="17" fillId="0" borderId="2" xfId="0" applyFont="1" applyFill="1" applyBorder="1" applyAlignment="1">
      <alignment horizontal="center" wrapText="1"/>
    </xf>
    <xf numFmtId="0" fontId="17" fillId="0" borderId="2" xfId="0" applyFont="1" applyFill="1" applyBorder="1" applyAlignment="1">
      <alignment horizontal="center" vertical="center" wrapText="1"/>
    </xf>
    <xf numFmtId="164" fontId="17" fillId="0" borderId="2" xfId="0" applyNumberFormat="1" applyFont="1" applyFill="1" applyBorder="1" applyAlignment="1">
      <alignment horizontal="center" wrapText="1"/>
    </xf>
    <xf numFmtId="49" fontId="17" fillId="0" borderId="2" xfId="0" applyNumberFormat="1" applyFont="1" applyFill="1" applyBorder="1" applyAlignment="1">
      <alignment horizontal="center" wrapText="1"/>
    </xf>
    <xf numFmtId="0" fontId="17" fillId="0" borderId="2" xfId="0" applyFont="1" applyFill="1" applyBorder="1" applyAlignment="1">
      <alignment horizontal="center"/>
    </xf>
    <xf numFmtId="0" fontId="17" fillId="0" borderId="2" xfId="0" applyFont="1" applyFill="1" applyBorder="1" applyAlignment="1">
      <alignment wrapText="1"/>
    </xf>
    <xf numFmtId="164" fontId="17" fillId="0" borderId="2" xfId="0" applyNumberFormat="1" applyFont="1" applyFill="1" applyBorder="1" applyAlignment="1">
      <alignment horizontal="center"/>
    </xf>
    <xf numFmtId="49" fontId="17" fillId="0" borderId="2" xfId="0" applyNumberFormat="1" applyFont="1" applyFill="1" applyBorder="1" applyAlignment="1">
      <alignment horizontal="center"/>
    </xf>
    <xf numFmtId="164" fontId="18" fillId="0" borderId="2" xfId="0" applyNumberFormat="1" applyFont="1" applyFill="1" applyBorder="1" applyAlignment="1">
      <alignment horizontal="center"/>
    </xf>
    <xf numFmtId="164" fontId="17" fillId="0" borderId="0" xfId="0" applyNumberFormat="1" applyFont="1" applyFill="1" applyBorder="1" applyAlignment="1">
      <alignment horizontal="center"/>
    </xf>
    <xf numFmtId="49" fontId="17" fillId="0" borderId="0" xfId="0" applyNumberFormat="1" applyFont="1" applyFill="1" applyBorder="1" applyAlignment="1">
      <alignment horizontal="center"/>
    </xf>
    <xf numFmtId="0" fontId="19" fillId="0" borderId="2" xfId="0" applyFont="1" applyFill="1" applyBorder="1"/>
    <xf numFmtId="8" fontId="19" fillId="0" borderId="2" xfId="0" applyNumberFormat="1" applyFont="1" applyFill="1" applyBorder="1"/>
    <xf numFmtId="0" fontId="7" fillId="0" borderId="0" xfId="0" applyFont="1" applyBorder="1" applyAlignment="1">
      <alignment wrapText="1"/>
    </xf>
    <xf numFmtId="0" fontId="19" fillId="0" borderId="0" xfId="0" applyFont="1" applyFill="1" applyBorder="1"/>
    <xf numFmtId="0" fontId="19" fillId="0" borderId="0" xfId="0" applyFont="1" applyFill="1" applyBorder="1" applyAlignment="1">
      <alignment wrapText="1"/>
    </xf>
    <xf numFmtId="0" fontId="19" fillId="0" borderId="0" xfId="0" applyFont="1" applyFill="1" applyBorder="1" applyAlignment="1">
      <alignment horizontal="center"/>
    </xf>
    <xf numFmtId="164" fontId="19" fillId="0" borderId="0" xfId="0" applyNumberFormat="1" applyFont="1" applyFill="1" applyBorder="1" applyAlignment="1">
      <alignment horizontal="center"/>
    </xf>
    <xf numFmtId="49" fontId="19" fillId="0" borderId="0" xfId="0" applyNumberFormat="1" applyFont="1" applyFill="1" applyBorder="1" applyAlignment="1">
      <alignment horizontal="center"/>
    </xf>
    <xf numFmtId="0" fontId="19" fillId="0" borderId="0" xfId="0" applyFont="1" applyFill="1" applyBorder="1" applyAlignment="1">
      <alignment horizontal="center" wrapText="1"/>
    </xf>
    <xf numFmtId="0" fontId="23" fillId="0" borderId="0" xfId="0" applyFont="1" applyFill="1" applyAlignment="1">
      <alignment horizontal="center" vertical="center" wrapText="1"/>
    </xf>
    <xf numFmtId="0" fontId="23" fillId="0" borderId="0" xfId="0" applyFont="1" applyFill="1" applyAlignment="1">
      <alignment horizontal="left" vertical="top" wrapText="1"/>
    </xf>
    <xf numFmtId="0" fontId="23" fillId="0" borderId="0" xfId="0" applyFont="1" applyFill="1" applyAlignment="1">
      <alignment horizontal="center" vertical="top" wrapText="1"/>
    </xf>
    <xf numFmtId="0" fontId="23" fillId="0" borderId="0" xfId="0" applyFont="1" applyFill="1" applyAlignment="1">
      <alignment wrapText="1"/>
    </xf>
    <xf numFmtId="0" fontId="23" fillId="0" borderId="0" xfId="0" applyFont="1" applyFill="1" applyAlignment="1">
      <alignment horizontal="center" wrapText="1"/>
    </xf>
    <xf numFmtId="0" fontId="24" fillId="0" borderId="2" xfId="0" applyFont="1" applyFill="1" applyBorder="1" applyAlignment="1">
      <alignment horizontal="center" vertical="center" wrapText="1"/>
    </xf>
    <xf numFmtId="0" fontId="23" fillId="0" borderId="2" xfId="0" applyFont="1" applyFill="1" applyBorder="1" applyAlignment="1">
      <alignment horizontal="left" vertical="top" wrapText="1"/>
    </xf>
    <xf numFmtId="0" fontId="23" fillId="0" borderId="2" xfId="0" applyFont="1" applyFill="1" applyBorder="1" applyAlignment="1">
      <alignment horizontal="center" vertical="top" wrapText="1"/>
    </xf>
    <xf numFmtId="0" fontId="23" fillId="0" borderId="2" xfId="0" applyFont="1" applyFill="1" applyBorder="1" applyAlignment="1">
      <alignment wrapText="1"/>
    </xf>
    <xf numFmtId="0" fontId="23" fillId="0" borderId="2" xfId="0" applyFont="1" applyFill="1" applyBorder="1" applyAlignment="1">
      <alignment horizontal="center" wrapText="1"/>
    </xf>
    <xf numFmtId="164" fontId="19" fillId="0" borderId="0" xfId="0" applyNumberFormat="1" applyFont="1" applyFill="1" applyBorder="1" applyAlignment="1">
      <alignment horizontal="center" vertical="center"/>
    </xf>
    <xf numFmtId="0" fontId="25" fillId="0" borderId="0" xfId="0" applyFont="1" applyFill="1" applyBorder="1" applyAlignment="1">
      <alignment horizontal="center"/>
    </xf>
    <xf numFmtId="0" fontId="25" fillId="0" borderId="0" xfId="0" applyFont="1" applyFill="1" applyBorder="1" applyAlignment="1"/>
    <xf numFmtId="0" fontId="19" fillId="0" borderId="0" xfId="0" applyFont="1" applyFill="1" applyBorder="1" applyAlignment="1">
      <alignment horizontal="right"/>
    </xf>
    <xf numFmtId="164" fontId="19" fillId="0" borderId="0" xfId="0" applyNumberFormat="1" applyFont="1" applyFill="1" applyBorder="1"/>
    <xf numFmtId="164" fontId="25" fillId="0" borderId="0" xfId="0" applyNumberFormat="1" applyFont="1" applyFill="1" applyBorder="1" applyAlignment="1">
      <alignment horizontal="center"/>
    </xf>
    <xf numFmtId="164" fontId="25" fillId="0" borderId="0" xfId="0" applyNumberFormat="1" applyFont="1" applyFill="1" applyBorder="1" applyAlignment="1">
      <alignment horizontal="center" vertical="center" wrapText="1"/>
    </xf>
    <xf numFmtId="0" fontId="14" fillId="0" borderId="0" xfId="0" applyFont="1" applyFill="1" applyBorder="1" applyAlignment="1">
      <alignment horizontal="center"/>
    </xf>
    <xf numFmtId="4" fontId="19" fillId="0" borderId="2" xfId="0" applyNumberFormat="1" applyFont="1" applyFill="1" applyBorder="1" applyAlignment="1">
      <alignment horizontal="center" vertical="center" wrapText="1"/>
    </xf>
    <xf numFmtId="4" fontId="19" fillId="0" borderId="2" xfId="0" applyNumberFormat="1" applyFont="1" applyFill="1" applyBorder="1" applyAlignment="1">
      <alignment horizontal="center" vertical="center"/>
    </xf>
    <xf numFmtId="4" fontId="25" fillId="0" borderId="2" xfId="0" applyNumberFormat="1" applyFont="1" applyFill="1" applyBorder="1" applyAlignment="1">
      <alignment horizontal="center" vertical="center" wrapText="1"/>
    </xf>
    <xf numFmtId="4" fontId="19" fillId="0" borderId="0" xfId="0" applyNumberFormat="1" applyFont="1" applyFill="1" applyBorder="1" applyAlignment="1">
      <alignment horizontal="center" vertical="center"/>
    </xf>
    <xf numFmtId="4" fontId="25" fillId="0" borderId="2" xfId="0" applyNumberFormat="1" applyFont="1" applyFill="1" applyBorder="1" applyAlignment="1">
      <alignment horizontal="center" vertical="center"/>
    </xf>
    <xf numFmtId="4" fontId="26" fillId="0" borderId="2" xfId="0" applyNumberFormat="1" applyFont="1" applyFill="1" applyBorder="1" applyAlignment="1">
      <alignment horizontal="center" vertical="center" wrapText="1"/>
    </xf>
    <xf numFmtId="164" fontId="19" fillId="0" borderId="2" xfId="0" applyNumberFormat="1" applyFont="1" applyFill="1" applyBorder="1" applyAlignment="1">
      <alignment horizontal="center" vertical="center"/>
    </xf>
    <xf numFmtId="164" fontId="19" fillId="0" borderId="2" xfId="0" applyNumberFormat="1" applyFont="1" applyFill="1" applyBorder="1" applyAlignment="1">
      <alignment horizontal="center" vertical="center" wrapText="1"/>
    </xf>
    <xf numFmtId="4" fontId="19" fillId="0" borderId="0" xfId="0" applyNumberFormat="1" applyFont="1" applyFill="1" applyBorder="1" applyAlignment="1">
      <alignment horizontal="center" vertical="center" wrapText="1"/>
    </xf>
    <xf numFmtId="4" fontId="25" fillId="0" borderId="0" xfId="0" applyNumberFormat="1" applyFont="1" applyFill="1" applyBorder="1" applyAlignment="1">
      <alignment horizontal="center" vertical="center" wrapText="1"/>
    </xf>
    <xf numFmtId="4" fontId="26" fillId="0" borderId="0" xfId="0" applyNumberFormat="1" applyFont="1" applyFill="1" applyBorder="1" applyAlignment="1">
      <alignment horizontal="center" vertical="center"/>
    </xf>
    <xf numFmtId="0" fontId="28" fillId="0" borderId="0" xfId="0" applyFont="1" applyFill="1" applyBorder="1" applyAlignment="1">
      <alignment horizontal="left"/>
    </xf>
    <xf numFmtId="0" fontId="28" fillId="0" borderId="2" xfId="0" applyFont="1" applyFill="1" applyBorder="1" applyAlignment="1">
      <alignment horizontal="left" wrapText="1"/>
    </xf>
    <xf numFmtId="0" fontId="28" fillId="0" borderId="2" xfId="0" applyFont="1" applyFill="1" applyBorder="1" applyAlignment="1">
      <alignment horizontal="left"/>
    </xf>
    <xf numFmtId="8" fontId="28" fillId="0" borderId="2" xfId="0" applyNumberFormat="1" applyFont="1" applyFill="1" applyBorder="1" applyAlignment="1">
      <alignment horizontal="left"/>
    </xf>
    <xf numFmtId="164" fontId="28" fillId="0" borderId="2" xfId="0" applyNumberFormat="1" applyFont="1" applyFill="1" applyBorder="1" applyAlignment="1">
      <alignment horizontal="left"/>
    </xf>
    <xf numFmtId="0" fontId="31" fillId="0" borderId="2" xfId="0" applyFont="1" applyBorder="1" applyAlignment="1">
      <alignment horizontal="center" vertical="top" wrapText="1"/>
    </xf>
    <xf numFmtId="0" fontId="30" fillId="0" borderId="2" xfId="0" applyFont="1" applyFill="1" applyBorder="1" applyAlignment="1">
      <alignment horizontal="center" vertical="top" wrapText="1"/>
    </xf>
    <xf numFmtId="1" fontId="25" fillId="0" borderId="0" xfId="0" applyNumberFormat="1" applyFont="1" applyFill="1" applyBorder="1" applyAlignment="1"/>
    <xf numFmtId="1" fontId="19" fillId="0" borderId="0" xfId="0" applyNumberFormat="1" applyFont="1" applyFill="1" applyBorder="1"/>
    <xf numFmtId="1" fontId="25" fillId="0" borderId="0" xfId="0" applyNumberFormat="1" applyFont="1" applyFill="1" applyBorder="1"/>
    <xf numFmtId="4" fontId="19" fillId="0" borderId="0" xfId="0" applyNumberFormat="1" applyFont="1" applyFill="1" applyBorder="1"/>
    <xf numFmtId="4" fontId="19" fillId="0" borderId="0" xfId="0" applyNumberFormat="1" applyFont="1" applyFill="1" applyBorder="1" applyAlignment="1"/>
    <xf numFmtId="0" fontId="14" fillId="0" borderId="0" xfId="0" applyFont="1"/>
    <xf numFmtId="166" fontId="19" fillId="0" borderId="0" xfId="0" applyNumberFormat="1" applyFont="1" applyFill="1" applyBorder="1" applyAlignment="1">
      <alignment horizontal="center" vertical="center" wrapText="1"/>
    </xf>
    <xf numFmtId="166" fontId="19" fillId="0" borderId="0" xfId="0" applyNumberFormat="1" applyFont="1" applyFill="1" applyBorder="1" applyAlignment="1">
      <alignment horizontal="center" vertical="center"/>
    </xf>
    <xf numFmtId="8" fontId="19" fillId="0" borderId="0" xfId="0" applyNumberFormat="1" applyFont="1" applyFill="1" applyBorder="1"/>
    <xf numFmtId="0" fontId="0" fillId="0" borderId="0" xfId="0" applyAlignment="1">
      <alignment horizontal="center"/>
    </xf>
    <xf numFmtId="165" fontId="25" fillId="0" borderId="2" xfId="0" applyNumberFormat="1" applyFont="1" applyFill="1" applyBorder="1" applyAlignment="1">
      <alignment horizontal="center" vertical="center" wrapText="1"/>
    </xf>
    <xf numFmtId="165" fontId="19" fillId="0" borderId="2" xfId="0" applyNumberFormat="1" applyFont="1" applyFill="1" applyBorder="1" applyAlignment="1">
      <alignment horizontal="center" vertical="center"/>
    </xf>
    <xf numFmtId="165" fontId="25" fillId="0" borderId="2" xfId="0" applyNumberFormat="1" applyFont="1" applyFill="1" applyBorder="1" applyAlignment="1">
      <alignment horizontal="center" vertical="center"/>
    </xf>
    <xf numFmtId="165" fontId="27" fillId="0" borderId="2" xfId="0" applyNumberFormat="1" applyFont="1" applyFill="1" applyBorder="1" applyAlignment="1">
      <alignment horizontal="center" vertical="center"/>
    </xf>
    <xf numFmtId="0" fontId="15" fillId="0" borderId="2" xfId="0" applyFont="1" applyFill="1" applyBorder="1" applyAlignment="1">
      <alignment horizontal="center"/>
    </xf>
    <xf numFmtId="14" fontId="15" fillId="0" borderId="2" xfId="0" applyNumberFormat="1" applyFont="1" applyFill="1" applyBorder="1" applyAlignment="1">
      <alignment horizontal="center"/>
    </xf>
    <xf numFmtId="167" fontId="15" fillId="0" borderId="2" xfId="0" applyNumberFormat="1" applyFont="1" applyFill="1" applyBorder="1" applyAlignment="1">
      <alignment horizontal="center"/>
    </xf>
    <xf numFmtId="0" fontId="15" fillId="0" borderId="2" xfId="0" applyFont="1" applyFill="1" applyBorder="1" applyAlignment="1">
      <alignment wrapText="1"/>
    </xf>
    <xf numFmtId="15" fontId="15" fillId="0" borderId="6" xfId="0" applyNumberFormat="1" applyFont="1" applyFill="1" applyBorder="1" applyAlignment="1">
      <alignment horizontal="center"/>
    </xf>
    <xf numFmtId="166" fontId="15" fillId="0" borderId="6" xfId="0" applyNumberFormat="1" applyFont="1" applyBorder="1" applyAlignment="1">
      <alignment horizontal="center"/>
    </xf>
    <xf numFmtId="166" fontId="15" fillId="0" borderId="6" xfId="0" applyNumberFormat="1" applyFont="1" applyFill="1" applyBorder="1" applyAlignment="1">
      <alignment horizontal="center"/>
    </xf>
    <xf numFmtId="166" fontId="15" fillId="0" borderId="6" xfId="0" applyNumberFormat="1" applyFont="1" applyBorder="1" applyAlignment="1">
      <alignment wrapText="1"/>
    </xf>
    <xf numFmtId="15" fontId="15" fillId="0" borderId="2" xfId="0" applyNumberFormat="1" applyFont="1" applyFill="1" applyBorder="1" applyAlignment="1">
      <alignment horizontal="center"/>
    </xf>
    <xf numFmtId="0" fontId="15" fillId="0" borderId="2" xfId="0" applyFont="1" applyBorder="1" applyAlignment="1">
      <alignment horizontal="center"/>
    </xf>
    <xf numFmtId="166" fontId="15" fillId="0" borderId="2" xfId="0" applyNumberFormat="1" applyFont="1" applyBorder="1" applyAlignment="1">
      <alignment horizontal="center"/>
    </xf>
    <xf numFmtId="166" fontId="15" fillId="0" borderId="2" xfId="0" applyNumberFormat="1" applyFont="1" applyFill="1" applyBorder="1" applyAlignment="1">
      <alignment horizontal="center"/>
    </xf>
    <xf numFmtId="166" fontId="15" fillId="0" borderId="2" xfId="0" applyNumberFormat="1" applyFont="1" applyBorder="1" applyAlignment="1">
      <alignment wrapText="1"/>
    </xf>
    <xf numFmtId="166" fontId="15" fillId="0" borderId="3" xfId="0" applyNumberFormat="1" applyFont="1" applyFill="1" applyBorder="1" applyAlignment="1">
      <alignment horizontal="center"/>
    </xf>
    <xf numFmtId="15" fontId="36" fillId="0" borderId="2" xfId="0" applyNumberFormat="1" applyFont="1" applyBorder="1" applyAlignment="1">
      <alignment horizontal="center"/>
    </xf>
    <xf numFmtId="166" fontId="15" fillId="0" borderId="4" xfId="0" applyNumberFormat="1" applyFont="1" applyBorder="1" applyAlignment="1">
      <alignment horizontal="center"/>
    </xf>
    <xf numFmtId="0" fontId="36" fillId="0" borderId="2" xfId="0" applyFont="1" applyBorder="1" applyAlignment="1">
      <alignment horizontal="center"/>
    </xf>
    <xf numFmtId="0" fontId="15" fillId="0" borderId="2" xfId="0" applyFont="1" applyBorder="1"/>
    <xf numFmtId="14" fontId="15" fillId="0" borderId="2" xfId="0" applyNumberFormat="1" applyFont="1" applyBorder="1"/>
    <xf numFmtId="4" fontId="17" fillId="0" borderId="2" xfId="0" applyNumberFormat="1" applyFont="1" applyFill="1" applyBorder="1" applyAlignment="1">
      <alignment horizontal="center"/>
    </xf>
    <xf numFmtId="0" fontId="19" fillId="0" borderId="2" xfId="0" applyFont="1" applyFill="1" applyBorder="1" applyAlignment="1">
      <alignment horizontal="center"/>
    </xf>
    <xf numFmtId="0" fontId="19" fillId="0" borderId="2" xfId="0" applyFont="1" applyFill="1" applyBorder="1" applyAlignment="1">
      <alignment wrapText="1"/>
    </xf>
    <xf numFmtId="164" fontId="19" fillId="0" borderId="2" xfId="0" applyNumberFormat="1" applyFont="1" applyFill="1" applyBorder="1" applyAlignment="1">
      <alignment horizontal="center"/>
    </xf>
    <xf numFmtId="49" fontId="19" fillId="0" borderId="2" xfId="0" applyNumberFormat="1" applyFont="1" applyFill="1" applyBorder="1" applyAlignment="1">
      <alignment horizontal="center"/>
    </xf>
    <xf numFmtId="0" fontId="19" fillId="0" borderId="2" xfId="0" applyFont="1" applyFill="1" applyBorder="1" applyAlignment="1">
      <alignment horizontal="center" wrapText="1"/>
    </xf>
    <xf numFmtId="49" fontId="37" fillId="0" borderId="2" xfId="0" applyNumberFormat="1" applyFont="1" applyFill="1" applyBorder="1" applyAlignment="1">
      <alignment horizontal="center"/>
    </xf>
    <xf numFmtId="164" fontId="37" fillId="0" borderId="2" xfId="0" applyNumberFormat="1" applyFont="1" applyFill="1" applyBorder="1" applyAlignment="1">
      <alignment horizontal="center"/>
    </xf>
    <xf numFmtId="49" fontId="38" fillId="0" borderId="2" xfId="0" applyNumberFormat="1" applyFont="1" applyFill="1" applyBorder="1" applyAlignment="1">
      <alignment horizontal="center"/>
    </xf>
    <xf numFmtId="164" fontId="38" fillId="0" borderId="2" xfId="0" applyNumberFormat="1" applyFont="1" applyFill="1" applyBorder="1" applyAlignment="1">
      <alignment horizontal="center"/>
    </xf>
    <xf numFmtId="164" fontId="19" fillId="0" borderId="4" xfId="0" applyNumberFormat="1" applyFont="1" applyFill="1" applyBorder="1" applyAlignment="1">
      <alignment horizontal="center" vertical="center"/>
    </xf>
    <xf numFmtId="164" fontId="19" fillId="0" borderId="4" xfId="0" applyNumberFormat="1" applyFont="1" applyFill="1" applyBorder="1" applyAlignment="1">
      <alignment horizontal="center" vertical="center" wrapText="1"/>
    </xf>
    <xf numFmtId="164" fontId="27" fillId="0" borderId="4" xfId="0" applyNumberFormat="1" applyFont="1" applyFill="1" applyBorder="1" applyAlignment="1">
      <alignment horizontal="center" vertical="center" wrapText="1"/>
    </xf>
    <xf numFmtId="0" fontId="39" fillId="0" borderId="2" xfId="0" applyFont="1" applyFill="1" applyBorder="1" applyAlignment="1">
      <alignment horizontal="left" wrapText="1"/>
    </xf>
    <xf numFmtId="164" fontId="39" fillId="0" borderId="2" xfId="0" applyNumberFormat="1" applyFont="1" applyFill="1" applyBorder="1" applyAlignment="1">
      <alignment horizontal="center" wrapText="1"/>
    </xf>
    <xf numFmtId="164" fontId="21" fillId="0" borderId="2" xfId="0" applyNumberFormat="1" applyFont="1" applyFill="1" applyBorder="1" applyAlignment="1">
      <alignment horizontal="center" wrapText="1"/>
    </xf>
    <xf numFmtId="164" fontId="21" fillId="0" borderId="2" xfId="0" applyNumberFormat="1" applyFont="1" applyFill="1" applyBorder="1" applyAlignment="1">
      <alignment wrapText="1"/>
    </xf>
    <xf numFmtId="164" fontId="39" fillId="0" borderId="2" xfId="0" applyNumberFormat="1" applyFont="1" applyFill="1" applyBorder="1" applyAlignment="1">
      <alignment wrapText="1"/>
    </xf>
    <xf numFmtId="0" fontId="39" fillId="0" borderId="2" xfId="0" applyFont="1" applyFill="1" applyBorder="1" applyAlignment="1">
      <alignment wrapText="1"/>
    </xf>
    <xf numFmtId="0" fontId="21" fillId="0" borderId="2" xfId="0" applyFont="1" applyFill="1" applyBorder="1" applyAlignment="1">
      <alignment horizontal="left" wrapText="1"/>
    </xf>
    <xf numFmtId="0" fontId="21" fillId="0" borderId="2" xfId="0" applyFont="1" applyFill="1" applyBorder="1" applyAlignment="1">
      <alignment wrapText="1"/>
    </xf>
    <xf numFmtId="164" fontId="21" fillId="4" borderId="2" xfId="0" applyNumberFormat="1" applyFont="1" applyFill="1" applyBorder="1" applyAlignment="1">
      <alignment wrapText="1"/>
    </xf>
    <xf numFmtId="0" fontId="21" fillId="0" borderId="2" xfId="0" applyFont="1" applyFill="1" applyBorder="1" applyAlignment="1">
      <alignment horizontal="center" wrapText="1"/>
    </xf>
    <xf numFmtId="0" fontId="0" fillId="4" borderId="0" xfId="0" applyFill="1"/>
    <xf numFmtId="164" fontId="0" fillId="4" borderId="0" xfId="0" applyNumberFormat="1" applyFill="1"/>
    <xf numFmtId="0" fontId="9" fillId="0" borderId="0" xfId="0" applyFont="1" applyAlignment="1">
      <alignment wrapText="1"/>
    </xf>
    <xf numFmtId="164" fontId="25" fillId="0" borderId="2" xfId="0"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xf>
    <xf numFmtId="164" fontId="27" fillId="0" borderId="2" xfId="0" applyNumberFormat="1" applyFont="1" applyFill="1" applyBorder="1" applyAlignment="1">
      <alignment horizontal="center" vertical="center"/>
    </xf>
    <xf numFmtId="0" fontId="14" fillId="0" borderId="0" xfId="0" applyFont="1" applyAlignment="1">
      <alignment horizontal="justify"/>
    </xf>
    <xf numFmtId="164" fontId="25" fillId="0" borderId="4"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0" fontId="19" fillId="0" borderId="0" xfId="0" applyFont="1" applyAlignment="1">
      <alignment horizontal="left" wrapText="1"/>
    </xf>
    <xf numFmtId="14" fontId="19" fillId="0" borderId="0" xfId="0" applyNumberFormat="1" applyFont="1" applyAlignment="1">
      <alignment horizontal="left" wrapText="1"/>
    </xf>
    <xf numFmtId="0" fontId="1" fillId="0" borderId="0" xfId="0" applyFont="1"/>
    <xf numFmtId="0" fontId="1" fillId="0" borderId="0" xfId="0" applyFont="1" applyAlignment="1">
      <alignment horizontal="left"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xf>
    <xf numFmtId="165" fontId="19" fillId="0" borderId="2" xfId="0" applyNumberFormat="1" applyFont="1" applyFill="1" applyBorder="1" applyAlignment="1">
      <alignment horizontal="center" vertical="center" wrapText="1"/>
    </xf>
    <xf numFmtId="165" fontId="25" fillId="0" borderId="4" xfId="0" applyNumberFormat="1" applyFont="1" applyFill="1" applyBorder="1" applyAlignment="1">
      <alignment horizontal="center" vertical="center"/>
    </xf>
    <xf numFmtId="165" fontId="25" fillId="0" borderId="0" xfId="0" applyNumberFormat="1" applyFont="1" applyFill="1" applyBorder="1" applyAlignment="1">
      <alignment horizontal="center" vertical="center"/>
    </xf>
    <xf numFmtId="0" fontId="25" fillId="0" borderId="2" xfId="0" applyFont="1" applyFill="1" applyBorder="1" applyAlignment="1">
      <alignment wrapText="1"/>
    </xf>
    <xf numFmtId="0" fontId="15" fillId="0" borderId="2" xfId="0" applyFont="1" applyFill="1" applyBorder="1" applyAlignment="1">
      <alignment horizontal="center" wrapText="1"/>
    </xf>
    <xf numFmtId="15" fontId="36" fillId="0" borderId="4" xfId="0" applyNumberFormat="1" applyFont="1" applyBorder="1" applyAlignment="1">
      <alignment horizontal="center"/>
    </xf>
    <xf numFmtId="0" fontId="36" fillId="0" borderId="4" xfId="0" applyFont="1" applyBorder="1" applyAlignment="1">
      <alignment horizontal="center"/>
    </xf>
    <xf numFmtId="0" fontId="25" fillId="0" borderId="2" xfId="0" applyFont="1" applyFill="1" applyBorder="1"/>
    <xf numFmtId="0" fontId="19" fillId="0" borderId="2" xfId="0" applyFont="1" applyFill="1" applyBorder="1" applyAlignment="1">
      <alignment horizontal="right"/>
    </xf>
    <xf numFmtId="0" fontId="25" fillId="0" borderId="2" xfId="0" applyFont="1" applyBorder="1" applyAlignment="1">
      <alignment horizontal="left" wrapText="1"/>
    </xf>
    <xf numFmtId="164" fontId="25" fillId="0" borderId="2" xfId="0" applyNumberFormat="1" applyFont="1" applyBorder="1" applyAlignment="1">
      <alignment horizontal="left" wrapText="1"/>
    </xf>
    <xf numFmtId="0" fontId="19" fillId="0" borderId="2" xfId="0" applyFont="1" applyBorder="1" applyAlignment="1">
      <alignment horizontal="left" wrapText="1"/>
    </xf>
    <xf numFmtId="14" fontId="19" fillId="0" borderId="2" xfId="0" applyNumberFormat="1" applyFont="1" applyBorder="1" applyAlignment="1">
      <alignment horizontal="left" wrapText="1"/>
    </xf>
    <xf numFmtId="164" fontId="19" fillId="0" borderId="2" xfId="0" applyNumberFormat="1" applyFont="1" applyBorder="1" applyAlignment="1">
      <alignment horizontal="left" wrapText="1"/>
    </xf>
    <xf numFmtId="1" fontId="19" fillId="0" borderId="2" xfId="0" applyNumberFormat="1" applyFont="1" applyBorder="1" applyAlignment="1">
      <alignment horizontal="left" wrapText="1"/>
    </xf>
    <xf numFmtId="0" fontId="43" fillId="0" borderId="2" xfId="0" applyFont="1" applyFill="1" applyBorder="1" applyAlignment="1">
      <alignment horizontal="center" vertical="top" wrapText="1"/>
    </xf>
    <xf numFmtId="0" fontId="25" fillId="0" borderId="2" xfId="0" applyFont="1" applyFill="1" applyBorder="1" applyAlignment="1">
      <alignment horizontal="center"/>
    </xf>
    <xf numFmtId="0" fontId="14" fillId="0" borderId="0" xfId="0" applyFont="1" applyAlignment="1">
      <alignment wrapText="1"/>
    </xf>
    <xf numFmtId="0" fontId="33" fillId="0" borderId="0" xfId="0" applyFont="1" applyAlignment="1">
      <alignment wrapText="1"/>
    </xf>
    <xf numFmtId="0" fontId="33" fillId="0" borderId="0" xfId="0" applyFont="1" applyAlignment="1">
      <alignment horizontal="justify" wrapText="1"/>
    </xf>
    <xf numFmtId="0" fontId="6" fillId="0" borderId="0" xfId="0" applyFont="1" applyAlignment="1">
      <alignment horizontal="justify" wrapText="1"/>
    </xf>
    <xf numFmtId="0" fontId="34" fillId="0" borderId="0" xfId="0" applyFont="1" applyAlignment="1">
      <alignment horizontal="center" wrapText="1"/>
    </xf>
    <xf numFmtId="0" fontId="8" fillId="0" borderId="0" xfId="0" applyFont="1" applyAlignment="1">
      <alignment horizontal="center" wrapText="1"/>
    </xf>
    <xf numFmtId="0" fontId="35" fillId="0" borderId="0" xfId="0" applyFont="1" applyAlignment="1">
      <alignment horizontal="center" wrapText="1"/>
    </xf>
    <xf numFmtId="0" fontId="33" fillId="0" borderId="0" xfId="0" applyFont="1" applyAlignment="1">
      <alignment horizontal="center" wrapText="1"/>
    </xf>
    <xf numFmtId="0" fontId="44" fillId="0" borderId="0" xfId="0" applyFont="1" applyAlignment="1">
      <alignment wrapText="1"/>
    </xf>
    <xf numFmtId="0" fontId="45" fillId="0" borderId="0" xfId="0" applyFont="1" applyAlignment="1">
      <alignment wrapText="1"/>
    </xf>
    <xf numFmtId="0" fontId="44" fillId="0" borderId="0" xfId="0" applyFont="1" applyAlignment="1">
      <alignment horizontal="left" wrapText="1"/>
    </xf>
    <xf numFmtId="0" fontId="44" fillId="0" borderId="0" xfId="0" applyFont="1" applyAlignment="1">
      <alignment horizontal="justify" wrapText="1"/>
    </xf>
    <xf numFmtId="4" fontId="22" fillId="0" borderId="2" xfId="0" applyNumberFormat="1" applyFont="1" applyFill="1" applyBorder="1" applyAlignment="1">
      <alignment wrapText="1"/>
    </xf>
    <xf numFmtId="0" fontId="22" fillId="0" borderId="2" xfId="0" applyFont="1" applyFill="1" applyBorder="1" applyAlignment="1">
      <alignment horizontal="center" wrapText="1"/>
    </xf>
    <xf numFmtId="164" fontId="22" fillId="0" borderId="2" xfId="0" applyNumberFormat="1" applyFont="1" applyFill="1" applyBorder="1" applyAlignment="1">
      <alignment horizontal="center" wrapText="1"/>
    </xf>
    <xf numFmtId="0" fontId="20" fillId="0" borderId="2" xfId="0" applyFont="1" applyFill="1" applyBorder="1" applyAlignment="1">
      <alignment horizontal="left" wrapText="1"/>
    </xf>
    <xf numFmtId="17" fontId="22" fillId="0" borderId="2" xfId="0" applyNumberFormat="1" applyFont="1" applyFill="1" applyBorder="1" applyAlignment="1">
      <alignment horizontal="center" wrapText="1"/>
    </xf>
    <xf numFmtId="164" fontId="20" fillId="0" borderId="2" xfId="0" applyNumberFormat="1" applyFont="1" applyFill="1" applyBorder="1" applyAlignment="1">
      <alignment horizontal="center" wrapText="1"/>
    </xf>
    <xf numFmtId="0" fontId="20" fillId="0" borderId="2" xfId="0" applyFont="1" applyFill="1" applyBorder="1" applyAlignment="1">
      <alignment horizontal="center" wrapText="1"/>
    </xf>
    <xf numFmtId="165" fontId="20" fillId="0" borderId="2" xfId="0" applyNumberFormat="1" applyFont="1" applyFill="1" applyBorder="1" applyAlignment="1">
      <alignment horizontal="center" wrapText="1"/>
    </xf>
    <xf numFmtId="0" fontId="22" fillId="0" borderId="2" xfId="0" applyFont="1" applyFill="1" applyBorder="1" applyAlignment="1">
      <alignment horizontal="left" wrapText="1"/>
    </xf>
    <xf numFmtId="165" fontId="22" fillId="0" borderId="2" xfId="0" applyNumberFormat="1" applyFont="1" applyFill="1" applyBorder="1" applyAlignment="1">
      <alignment horizontal="left" wrapText="1"/>
    </xf>
    <xf numFmtId="3" fontId="20" fillId="0" borderId="2" xfId="0" applyNumberFormat="1" applyFont="1" applyFill="1" applyBorder="1" applyAlignment="1">
      <alignment horizontal="center" wrapText="1"/>
    </xf>
    <xf numFmtId="165" fontId="22" fillId="0" borderId="2" xfId="0" applyNumberFormat="1" applyFont="1" applyFill="1" applyBorder="1" applyAlignment="1">
      <alignment horizontal="center" wrapText="1"/>
    </xf>
    <xf numFmtId="165" fontId="22" fillId="0" borderId="2" xfId="0" applyNumberFormat="1" applyFont="1" applyFill="1" applyBorder="1" applyAlignment="1">
      <alignment horizontal="left"/>
    </xf>
    <xf numFmtId="0" fontId="22" fillId="0" borderId="2" xfId="0" applyFont="1" applyFill="1" applyBorder="1" applyAlignment="1">
      <alignment horizontal="center" vertical="top" wrapText="1"/>
    </xf>
    <xf numFmtId="0" fontId="20" fillId="0" borderId="0" xfId="0" applyFont="1" applyFill="1" applyAlignment="1">
      <alignment wrapText="1"/>
    </xf>
    <xf numFmtId="0" fontId="47" fillId="0" borderId="2" xfId="0" applyFont="1" applyFill="1" applyBorder="1"/>
    <xf numFmtId="0" fontId="48" fillId="0" borderId="2" xfId="0" applyFont="1" applyFill="1" applyBorder="1" applyAlignment="1">
      <alignment horizontal="center"/>
    </xf>
    <xf numFmtId="0" fontId="48" fillId="0" borderId="2" xfId="0" applyFont="1" applyFill="1" applyBorder="1"/>
    <xf numFmtId="164" fontId="48" fillId="0" borderId="2" xfId="0" applyNumberFormat="1" applyFont="1" applyFill="1" applyBorder="1" applyAlignment="1">
      <alignment horizontal="center"/>
    </xf>
    <xf numFmtId="0" fontId="49" fillId="0" borderId="2" xfId="0" applyFont="1" applyFill="1" applyBorder="1"/>
    <xf numFmtId="7" fontId="48" fillId="0" borderId="2" xfId="0" applyNumberFormat="1" applyFont="1" applyFill="1" applyBorder="1" applyAlignment="1">
      <alignment horizontal="center"/>
    </xf>
    <xf numFmtId="0" fontId="20" fillId="0" borderId="0" xfId="0" applyFont="1" applyFill="1" applyAlignment="1">
      <alignment horizontal="left" wrapText="1"/>
    </xf>
    <xf numFmtId="0" fontId="24" fillId="0" borderId="2" xfId="0" applyFont="1" applyFill="1" applyBorder="1" applyAlignment="1">
      <alignment horizontal="center" wrapText="1"/>
    </xf>
    <xf numFmtId="15" fontId="24" fillId="0" borderId="2" xfId="0" applyNumberFormat="1" applyFont="1" applyFill="1" applyBorder="1" applyAlignment="1">
      <alignment wrapText="1"/>
    </xf>
    <xf numFmtId="8" fontId="19" fillId="0" borderId="0" xfId="0" applyNumberFormat="1" applyFont="1" applyFill="1" applyBorder="1" applyAlignment="1">
      <alignment wrapText="1"/>
    </xf>
    <xf numFmtId="49" fontId="17" fillId="0" borderId="0" xfId="0" applyNumberFormat="1" applyFont="1" applyFill="1" applyBorder="1" applyAlignment="1">
      <alignment horizontal="center" wrapText="1"/>
    </xf>
    <xf numFmtId="49" fontId="19" fillId="0" borderId="2" xfId="0" applyNumberFormat="1" applyFont="1" applyFill="1" applyBorder="1" applyAlignment="1">
      <alignment horizontal="center" wrapText="1"/>
    </xf>
    <xf numFmtId="49" fontId="19" fillId="0" borderId="0" xfId="0" applyNumberFormat="1" applyFont="1" applyFill="1" applyBorder="1" applyAlignment="1">
      <alignment horizontal="center" wrapText="1"/>
    </xf>
    <xf numFmtId="49" fontId="50" fillId="0" borderId="2" xfId="0" applyNumberFormat="1" applyFont="1" applyFill="1" applyBorder="1" applyAlignment="1">
      <alignment horizontal="center" vertical="center"/>
    </xf>
    <xf numFmtId="49" fontId="50" fillId="0" borderId="2" xfId="0" applyNumberFormat="1" applyFont="1" applyFill="1" applyBorder="1" applyAlignment="1">
      <alignment horizontal="center" vertical="center" wrapText="1"/>
    </xf>
    <xf numFmtId="49" fontId="51" fillId="0" borderId="2" xfId="0" applyNumberFormat="1" applyFont="1" applyFill="1" applyBorder="1" applyAlignment="1">
      <alignment horizontal="center" vertical="center"/>
    </xf>
    <xf numFmtId="49" fontId="51" fillId="0" borderId="2" xfId="0" applyNumberFormat="1" applyFont="1" applyFill="1" applyBorder="1" applyAlignment="1">
      <alignment horizontal="center" vertical="center" wrapText="1"/>
    </xf>
    <xf numFmtId="49" fontId="51" fillId="0" borderId="2" xfId="0" applyNumberFormat="1" applyFont="1" applyFill="1" applyBorder="1" applyAlignment="1">
      <alignment horizontal="left" vertical="center" wrapText="1"/>
    </xf>
    <xf numFmtId="49" fontId="51" fillId="0" borderId="0" xfId="0" applyNumberFormat="1" applyFont="1" applyFill="1" applyAlignment="1">
      <alignment horizontal="left" vertical="center"/>
    </xf>
    <xf numFmtId="3" fontId="50" fillId="0" borderId="2" xfId="0" applyNumberFormat="1" applyFont="1" applyFill="1" applyBorder="1" applyAlignment="1">
      <alignment horizontal="center" vertical="center"/>
    </xf>
    <xf numFmtId="4" fontId="50" fillId="0" borderId="2" xfId="0" applyNumberFormat="1" applyFont="1" applyFill="1" applyBorder="1" applyAlignment="1">
      <alignment horizontal="center" vertical="center" wrapText="1"/>
    </xf>
    <xf numFmtId="4" fontId="50" fillId="5" borderId="2" xfId="0" applyNumberFormat="1" applyFont="1" applyFill="1" applyBorder="1" applyAlignment="1">
      <alignment horizontal="center" vertical="center"/>
    </xf>
    <xf numFmtId="4" fontId="50" fillId="6" borderId="2" xfId="0" applyNumberFormat="1" applyFont="1" applyFill="1" applyBorder="1" applyAlignment="1">
      <alignment horizontal="center" vertical="center"/>
    </xf>
    <xf numFmtId="3" fontId="50" fillId="2" borderId="2" xfId="0" applyNumberFormat="1" applyFont="1" applyFill="1" applyBorder="1" applyAlignment="1">
      <alignment horizontal="center" vertical="center"/>
    </xf>
    <xf numFmtId="4" fontId="50" fillId="7" borderId="2" xfId="0" applyNumberFormat="1" applyFont="1" applyFill="1" applyBorder="1" applyAlignment="1">
      <alignment horizontal="center" vertical="center" wrapText="1"/>
    </xf>
    <xf numFmtId="4" fontId="50" fillId="5" borderId="2" xfId="0" applyNumberFormat="1" applyFont="1" applyFill="1" applyBorder="1" applyAlignment="1">
      <alignment horizontal="center" vertical="center" wrapText="1"/>
    </xf>
    <xf numFmtId="4" fontId="50" fillId="6" borderId="2" xfId="0" applyNumberFormat="1" applyFont="1" applyFill="1" applyBorder="1" applyAlignment="1">
      <alignment horizontal="center" vertical="center" wrapText="1"/>
    </xf>
    <xf numFmtId="4" fontId="51" fillId="0" borderId="0" xfId="0" applyNumberFormat="1" applyFont="1" applyFill="1" applyAlignment="1">
      <alignment horizontal="left" vertical="center"/>
    </xf>
    <xf numFmtId="4" fontId="50" fillId="0" borderId="2" xfId="0" applyNumberFormat="1" applyFont="1" applyFill="1" applyBorder="1" applyAlignment="1">
      <alignment horizontal="center" vertical="center"/>
    </xf>
    <xf numFmtId="3" fontId="51" fillId="0" borderId="2" xfId="0" applyNumberFormat="1" applyFont="1" applyFill="1" applyBorder="1" applyAlignment="1">
      <alignment horizontal="center" vertical="center"/>
    </xf>
    <xf numFmtId="4" fontId="51" fillId="0" borderId="2" xfId="0" applyNumberFormat="1" applyFont="1" applyFill="1" applyBorder="1" applyAlignment="1">
      <alignment horizontal="center" vertical="center" wrapText="1"/>
    </xf>
    <xf numFmtId="4" fontId="51" fillId="3" borderId="2" xfId="0" applyNumberFormat="1" applyFont="1" applyFill="1" applyBorder="1" applyAlignment="1">
      <alignment horizontal="left" vertical="center" wrapText="1"/>
    </xf>
    <xf numFmtId="164" fontId="51" fillId="0" borderId="2" xfId="0" applyNumberFormat="1" applyFont="1" applyFill="1" applyBorder="1" applyAlignment="1">
      <alignment horizontal="center" vertical="center" wrapText="1"/>
    </xf>
    <xf numFmtId="4" fontId="51" fillId="0" borderId="2" xfId="0" applyNumberFormat="1" applyFont="1" applyFill="1" applyBorder="1" applyAlignment="1">
      <alignment horizontal="left" vertical="center" wrapText="1"/>
    </xf>
    <xf numFmtId="164" fontId="50" fillId="0" borderId="2" xfId="0" applyNumberFormat="1" applyFont="1" applyFill="1" applyBorder="1" applyAlignment="1">
      <alignment horizontal="center" vertical="center" wrapText="1"/>
    </xf>
    <xf numFmtId="164" fontId="50" fillId="0" borderId="2" xfId="0" applyNumberFormat="1" applyFont="1" applyFill="1" applyBorder="1" applyAlignment="1">
      <alignment horizontal="center" vertical="center"/>
    </xf>
    <xf numFmtId="164" fontId="51" fillId="0" borderId="2" xfId="0" applyNumberFormat="1" applyFont="1" applyFill="1" applyBorder="1" applyAlignment="1">
      <alignment horizontal="center" vertical="center"/>
    </xf>
    <xf numFmtId="165" fontId="50" fillId="0" borderId="2" xfId="0" applyNumberFormat="1" applyFont="1" applyFill="1" applyBorder="1" applyAlignment="1">
      <alignment horizontal="center" vertical="center" wrapText="1"/>
    </xf>
    <xf numFmtId="165" fontId="50" fillId="5" borderId="2" xfId="0" applyNumberFormat="1" applyFont="1" applyFill="1" applyBorder="1" applyAlignment="1">
      <alignment horizontal="center" vertical="center"/>
    </xf>
    <xf numFmtId="165" fontId="50" fillId="6" borderId="2" xfId="0" applyNumberFormat="1" applyFont="1" applyFill="1" applyBorder="1" applyAlignment="1">
      <alignment horizontal="center" vertical="center"/>
    </xf>
    <xf numFmtId="165" fontId="50" fillId="2" borderId="2" xfId="0" applyNumberFormat="1" applyFont="1" applyFill="1" applyBorder="1" applyAlignment="1">
      <alignment horizontal="center" vertical="center"/>
    </xf>
    <xf numFmtId="4" fontId="51" fillId="7" borderId="2" xfId="0" applyNumberFormat="1" applyFont="1" applyFill="1" applyBorder="1" applyAlignment="1">
      <alignment horizontal="center" vertical="center" wrapText="1"/>
    </xf>
    <xf numFmtId="4" fontId="50" fillId="0" borderId="2" xfId="0" applyNumberFormat="1" applyFont="1" applyFill="1" applyBorder="1" applyAlignment="1">
      <alignment horizontal="left" vertical="center" wrapText="1"/>
    </xf>
    <xf numFmtId="0" fontId="51" fillId="0" borderId="0" xfId="0" applyFont="1"/>
    <xf numFmtId="165" fontId="51" fillId="0" borderId="0" xfId="0" applyNumberFormat="1" applyFont="1" applyAlignment="1">
      <alignment horizontal="center"/>
    </xf>
    <xf numFmtId="165" fontId="50" fillId="0" borderId="2" xfId="0" applyNumberFormat="1" applyFont="1" applyFill="1" applyBorder="1" applyAlignment="1">
      <alignment horizontal="center"/>
    </xf>
    <xf numFmtId="165" fontId="50" fillId="0" borderId="2" xfId="0" applyNumberFormat="1" applyFont="1" applyFill="1" applyBorder="1" applyAlignment="1">
      <alignment horizontal="center" vertical="center"/>
    </xf>
    <xf numFmtId="0" fontId="51" fillId="0" borderId="2" xfId="0" applyFont="1" applyBorder="1"/>
    <xf numFmtId="165" fontId="51" fillId="0" borderId="2" xfId="0" applyNumberFormat="1" applyFont="1" applyBorder="1" applyAlignment="1">
      <alignment horizontal="center"/>
    </xf>
    <xf numFmtId="0" fontId="51" fillId="0" borderId="4" xfId="0" applyFont="1" applyFill="1" applyBorder="1"/>
    <xf numFmtId="4" fontId="51" fillId="0" borderId="0" xfId="0" applyNumberFormat="1" applyFont="1" applyFill="1" applyAlignment="1">
      <alignment horizontal="left" vertical="center" wrapText="1"/>
    </xf>
    <xf numFmtId="165" fontId="51" fillId="0" borderId="0" xfId="0" applyNumberFormat="1" applyFont="1" applyFill="1" applyAlignment="1">
      <alignment horizontal="center" vertical="center" wrapText="1"/>
    </xf>
    <xf numFmtId="0" fontId="51" fillId="0" borderId="2" xfId="0" applyFont="1" applyFill="1" applyBorder="1"/>
    <xf numFmtId="0" fontId="51" fillId="0" borderId="4" xfId="0" applyFont="1" applyFill="1" applyBorder="1" applyAlignment="1">
      <alignment horizontal="left" vertical="top"/>
    </xf>
    <xf numFmtId="165" fontId="50" fillId="0" borderId="0" xfId="0" applyNumberFormat="1" applyFont="1" applyFill="1" applyAlignment="1">
      <alignment horizontal="center" vertical="center" wrapText="1"/>
    </xf>
    <xf numFmtId="165" fontId="50" fillId="5" borderId="0" xfId="0" applyNumberFormat="1" applyFont="1" applyFill="1" applyAlignment="1">
      <alignment horizontal="center"/>
    </xf>
    <xf numFmtId="4" fontId="51" fillId="3" borderId="2" xfId="0" applyNumberFormat="1" applyFont="1" applyFill="1" applyBorder="1" applyAlignment="1">
      <alignment horizontal="left" vertical="center"/>
    </xf>
    <xf numFmtId="4" fontId="51" fillId="0" borderId="2" xfId="0" applyNumberFormat="1" applyFont="1" applyFill="1" applyBorder="1" applyAlignment="1">
      <alignment horizontal="left" vertical="center"/>
    </xf>
    <xf numFmtId="4" fontId="51" fillId="3" borderId="2" xfId="0" applyNumberFormat="1" applyFont="1" applyFill="1" applyBorder="1" applyAlignment="1">
      <alignment horizontal="left" vertical="top" wrapText="1"/>
    </xf>
    <xf numFmtId="164" fontId="51" fillId="0" borderId="2" xfId="0" applyNumberFormat="1" applyFont="1" applyFill="1" applyBorder="1" applyAlignment="1">
      <alignment horizontal="left" vertical="center"/>
    </xf>
    <xf numFmtId="165" fontId="51" fillId="0" borderId="2" xfId="0" applyNumberFormat="1" applyFont="1" applyFill="1" applyBorder="1" applyAlignment="1">
      <alignment horizontal="center" vertical="center" wrapText="1"/>
    </xf>
    <xf numFmtId="165" fontId="50" fillId="0" borderId="4" xfId="0" applyNumberFormat="1" applyFont="1" applyFill="1" applyBorder="1" applyAlignment="1">
      <alignment horizontal="center" vertical="center" wrapText="1"/>
    </xf>
    <xf numFmtId="165" fontId="50" fillId="6" borderId="2" xfId="0" applyNumberFormat="1" applyFont="1" applyFill="1" applyBorder="1" applyAlignment="1">
      <alignment horizontal="center" vertical="center" wrapText="1"/>
    </xf>
    <xf numFmtId="0" fontId="51" fillId="0" borderId="2" xfId="0" applyFont="1" applyFill="1" applyBorder="1" applyAlignment="1">
      <alignment wrapText="1"/>
    </xf>
    <xf numFmtId="4" fontId="50" fillId="3" borderId="2" xfId="0" applyNumberFormat="1" applyFont="1" applyFill="1" applyBorder="1" applyAlignment="1">
      <alignment horizontal="left" vertical="center" wrapText="1"/>
    </xf>
    <xf numFmtId="165" fontId="50" fillId="5" borderId="2" xfId="0" applyNumberFormat="1" applyFont="1" applyFill="1" applyBorder="1" applyAlignment="1">
      <alignment horizontal="center" vertical="center" wrapText="1"/>
    </xf>
    <xf numFmtId="164" fontId="50" fillId="6" borderId="2" xfId="0" applyNumberFormat="1" applyFont="1" applyFill="1" applyBorder="1" applyAlignment="1">
      <alignment horizontal="center" vertical="center"/>
    </xf>
    <xf numFmtId="3" fontId="50" fillId="0" borderId="0" xfId="0" applyNumberFormat="1" applyFont="1" applyFill="1" applyAlignment="1">
      <alignment horizontal="center" vertical="center"/>
    </xf>
    <xf numFmtId="4" fontId="50" fillId="0" borderId="0" xfId="0" applyNumberFormat="1" applyFont="1" applyFill="1" applyAlignment="1">
      <alignment horizontal="center" vertical="center" wrapText="1"/>
    </xf>
    <xf numFmtId="4" fontId="50" fillId="0" borderId="0" xfId="0" applyNumberFormat="1" applyFont="1" applyFill="1" applyAlignment="1">
      <alignment horizontal="center" vertical="center"/>
    </xf>
    <xf numFmtId="3" fontId="51" fillId="0" borderId="0" xfId="0" applyNumberFormat="1" applyFont="1" applyFill="1" applyAlignment="1">
      <alignment horizontal="center" vertical="center"/>
    </xf>
    <xf numFmtId="4" fontId="51" fillId="0" borderId="0" xfId="0" applyNumberFormat="1" applyFont="1" applyFill="1" applyAlignment="1">
      <alignment horizontal="center" vertical="center" wrapText="1"/>
    </xf>
    <xf numFmtId="10" fontId="51" fillId="0" borderId="0" xfId="0" applyNumberFormat="1" applyFont="1" applyFill="1" applyAlignment="1">
      <alignment horizontal="left" vertical="center" wrapText="1"/>
    </xf>
    <xf numFmtId="168" fontId="50" fillId="0" borderId="2" xfId="0" applyNumberFormat="1" applyFont="1" applyFill="1" applyBorder="1" applyAlignment="1">
      <alignment horizontal="center" vertical="center" wrapText="1"/>
    </xf>
    <xf numFmtId="165" fontId="19" fillId="0" borderId="4" xfId="0" applyNumberFormat="1" applyFont="1" applyFill="1" applyBorder="1" applyAlignment="1">
      <alignment horizontal="center" vertical="center"/>
    </xf>
    <xf numFmtId="165" fontId="19" fillId="0" borderId="4" xfId="0" applyNumberFormat="1" applyFont="1" applyFill="1" applyBorder="1" applyAlignment="1">
      <alignment horizontal="center" vertical="center" wrapText="1"/>
    </xf>
    <xf numFmtId="165" fontId="19" fillId="0" borderId="0" xfId="0" applyNumberFormat="1" applyFont="1" applyFill="1" applyBorder="1" applyAlignment="1">
      <alignment horizontal="center" vertical="center"/>
    </xf>
    <xf numFmtId="165" fontId="27" fillId="0" borderId="4" xfId="0" applyNumberFormat="1" applyFont="1" applyFill="1" applyBorder="1" applyAlignment="1">
      <alignment horizontal="center" vertical="center" wrapText="1"/>
    </xf>
    <xf numFmtId="0" fontId="52" fillId="0" borderId="0" xfId="0" applyFont="1" applyAlignment="1">
      <alignment horizontal="justify"/>
    </xf>
    <xf numFmtId="0" fontId="53" fillId="0" borderId="0" xfId="0" applyFont="1" applyAlignment="1">
      <alignment horizontal="center" wrapText="1"/>
    </xf>
    <xf numFmtId="0" fontId="53" fillId="0" borderId="0" xfId="0" applyFont="1"/>
    <xf numFmtId="0" fontId="52" fillId="0" borderId="0" xfId="0" applyFont="1" applyAlignment="1">
      <alignment horizontal="center" wrapText="1"/>
    </xf>
    <xf numFmtId="0" fontId="54" fillId="0" borderId="0" xfId="0" applyFont="1" applyAlignment="1">
      <alignment horizontal="justify"/>
    </xf>
    <xf numFmtId="164" fontId="53" fillId="0" borderId="0" xfId="0" applyNumberFormat="1" applyFont="1" applyAlignment="1">
      <alignment horizontal="center" wrapText="1"/>
    </xf>
    <xf numFmtId="0" fontId="55" fillId="0" borderId="0" xfId="0" applyFont="1" applyAlignment="1">
      <alignment horizontal="right"/>
    </xf>
    <xf numFmtId="0" fontId="56" fillId="0" borderId="0" xfId="0" applyFont="1" applyAlignment="1">
      <alignment horizontal="right"/>
    </xf>
    <xf numFmtId="164" fontId="56" fillId="0" borderId="0" xfId="0" applyNumberFormat="1" applyFont="1" applyAlignment="1">
      <alignment horizontal="right"/>
    </xf>
    <xf numFmtId="0" fontId="53" fillId="0" borderId="0" xfId="0" applyFont="1" applyAlignment="1">
      <alignment horizontal="left"/>
    </xf>
    <xf numFmtId="3" fontId="53" fillId="0" borderId="0" xfId="0" applyNumberFormat="1" applyFont="1" applyAlignment="1">
      <alignment horizontal="center" wrapText="1"/>
    </xf>
    <xf numFmtId="0" fontId="14" fillId="0" borderId="0" xfId="0" applyFont="1" applyAlignment="1">
      <alignment vertical="center"/>
    </xf>
    <xf numFmtId="0" fontId="0" fillId="0" borderId="0" xfId="0" applyAlignment="1">
      <alignment vertical="center" wrapText="1"/>
    </xf>
    <xf numFmtId="0" fontId="13" fillId="0" borderId="0" xfId="0" applyFont="1" applyAlignment="1">
      <alignment vertical="center" wrapText="1"/>
    </xf>
    <xf numFmtId="0" fontId="6" fillId="0" borderId="0" xfId="0" applyFont="1" applyAlignment="1">
      <alignment vertical="center" wrapText="1"/>
    </xf>
    <xf numFmtId="0" fontId="32" fillId="0" borderId="0" xfId="0" applyFont="1" applyAlignment="1">
      <alignment vertical="center" wrapText="1"/>
    </xf>
    <xf numFmtId="0" fontId="40" fillId="0" borderId="0" xfId="0" applyFont="1" applyAlignment="1">
      <alignment vertical="center" wrapText="1"/>
    </xf>
    <xf numFmtId="15" fontId="13" fillId="0" borderId="0" xfId="0" applyNumberFormat="1" applyFont="1" applyAlignment="1">
      <alignment vertical="center" wrapText="1"/>
    </xf>
    <xf numFmtId="0" fontId="58" fillId="0" borderId="0" xfId="0" applyFont="1" applyAlignment="1">
      <alignment wrapText="1"/>
    </xf>
    <xf numFmtId="0" fontId="6" fillId="0" borderId="0" xfId="0" applyFont="1" applyAlignment="1">
      <alignment vertical="center"/>
    </xf>
    <xf numFmtId="0" fontId="15" fillId="0" borderId="0" xfId="0" applyFont="1"/>
    <xf numFmtId="14" fontId="15" fillId="0" borderId="0" xfId="0" applyNumberFormat="1" applyFont="1"/>
    <xf numFmtId="0" fontId="57" fillId="0" borderId="0" xfId="0" applyFont="1"/>
    <xf numFmtId="0" fontId="59" fillId="0" borderId="0" xfId="0" applyFont="1" applyAlignment="1">
      <alignment horizontal="center"/>
    </xf>
    <xf numFmtId="0" fontId="9"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justify" vertical="center" wrapText="1"/>
    </xf>
    <xf numFmtId="0" fontId="9" fillId="0" borderId="0" xfId="0" applyFont="1" applyAlignment="1">
      <alignment horizontal="left" vertical="center" wrapText="1"/>
    </xf>
    <xf numFmtId="0" fontId="3" fillId="0" borderId="0" xfId="0" applyFont="1" applyAlignment="1">
      <alignment horizontal="left" vertical="center" wrapText="1"/>
    </xf>
    <xf numFmtId="0" fontId="9" fillId="0" borderId="0" xfId="0" applyFont="1" applyAlignment="1">
      <alignment horizontal="center" vertical="center" wrapText="1"/>
    </xf>
    <xf numFmtId="0" fontId="61" fillId="0" borderId="0" xfId="0" applyFont="1" applyAlignment="1">
      <alignment vertical="center" wrapText="1"/>
    </xf>
    <xf numFmtId="0" fontId="61" fillId="0" borderId="0" xfId="0" applyFont="1" applyAlignment="1">
      <alignment horizontal="left" vertical="center" wrapText="1"/>
    </xf>
    <xf numFmtId="0" fontId="0" fillId="0" borderId="0" xfId="0" applyAlignment="1">
      <alignment horizontal="left"/>
    </xf>
    <xf numFmtId="14" fontId="0" fillId="0" borderId="0" xfId="0" applyNumberFormat="1" applyAlignment="1">
      <alignment horizontal="left"/>
    </xf>
    <xf numFmtId="164" fontId="0" fillId="0" borderId="0" xfId="0" applyNumberFormat="1"/>
    <xf numFmtId="4" fontId="25" fillId="0" borderId="3" xfId="0" applyNumberFormat="1" applyFont="1" applyFill="1" applyBorder="1" applyAlignment="1">
      <alignment horizontal="center" vertical="center"/>
    </xf>
    <xf numFmtId="4" fontId="25" fillId="0" borderId="5" xfId="0" applyNumberFormat="1" applyFont="1" applyFill="1" applyBorder="1" applyAlignment="1">
      <alignment horizontal="center" vertical="center"/>
    </xf>
    <xf numFmtId="4" fontId="25" fillId="0" borderId="4"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B7:R24"/>
  <sheetViews>
    <sheetView zoomScale="85" zoomScaleNormal="85" workbookViewId="0">
      <selection activeCell="B7" sqref="B7:D13"/>
    </sheetView>
  </sheetViews>
  <sheetFormatPr defaultColWidth="9.140625" defaultRowHeight="12.75" x14ac:dyDescent="0.2"/>
  <cols>
    <col min="1" max="1" width="9.140625" style="2"/>
    <col min="2" max="2" width="8.28515625" style="2" customWidth="1"/>
    <col min="3" max="3" width="90.140625" style="2" customWidth="1"/>
    <col min="4" max="16384" width="9.140625" style="2"/>
  </cols>
  <sheetData>
    <row r="7" spans="3:18" ht="71.25" customHeight="1" thickBot="1" x14ac:dyDescent="0.25">
      <c r="C7" s="2" t="s">
        <v>186</v>
      </c>
    </row>
    <row r="8" spans="3:18" ht="384" customHeight="1" thickTop="1" thickBot="1" x14ac:dyDescent="0.4">
      <c r="C8" s="137" t="s">
        <v>772</v>
      </c>
      <c r="D8" s="4"/>
      <c r="E8" s="4"/>
      <c r="F8" s="25"/>
      <c r="G8" s="4"/>
      <c r="H8" s="4"/>
      <c r="I8" s="4"/>
      <c r="J8" s="4"/>
      <c r="K8" s="4"/>
      <c r="L8" s="5"/>
      <c r="M8" s="5"/>
      <c r="N8" s="5"/>
      <c r="O8" s="5"/>
      <c r="P8" s="5"/>
      <c r="Q8" s="5"/>
      <c r="R8" s="5"/>
    </row>
    <row r="9" spans="3:18" ht="13.5" thickTop="1" x14ac:dyDescent="0.2"/>
    <row r="10" spans="3:18" ht="23.25" x14ac:dyDescent="0.35">
      <c r="C10" s="49"/>
    </row>
    <row r="11" spans="3:18" ht="13.5" thickBot="1" x14ac:dyDescent="0.25"/>
    <row r="12" spans="3:18" ht="27.75" thickTop="1" thickBot="1" x14ac:dyDescent="0.45">
      <c r="C12" s="138" t="s">
        <v>329</v>
      </c>
    </row>
    <row r="13" spans="3:18" ht="13.5" thickTop="1" x14ac:dyDescent="0.2"/>
    <row r="16" spans="3:18" ht="13.5" thickBot="1" x14ac:dyDescent="0.25"/>
    <row r="17" spans="2:3" ht="30" thickTop="1" thickBot="1" x14ac:dyDescent="0.5">
      <c r="C17" s="6"/>
    </row>
    <row r="18" spans="2:3" ht="13.5" thickTop="1" x14ac:dyDescent="0.2"/>
    <row r="22" spans="2:3" x14ac:dyDescent="0.2">
      <c r="C22" s="7"/>
    </row>
    <row r="23" spans="2:3" ht="20.25" x14ac:dyDescent="0.3">
      <c r="B23" s="2" t="s">
        <v>12</v>
      </c>
      <c r="C23" s="8"/>
    </row>
    <row r="24" spans="2:3" ht="15.75" x14ac:dyDescent="0.25">
      <c r="C24" s="3"/>
    </row>
  </sheetData>
  <phoneticPr fontId="0" type="noConversion"/>
  <pageMargins left="0.74803149606299213" right="0.74803149606299213" top="0.98425196850393704" bottom="0.98425196850393704" header="0.51181102362204722" footer="0.51181102362204722"/>
  <pageSetup paperSize="9" scale="81" orientation="portrait" horizontalDpi="4294967293" r:id="rId1"/>
  <headerFooter alignWithMargins="0">
    <oddHeader>&amp;CFRONT PAGE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B1:B85"/>
  <sheetViews>
    <sheetView topLeftCell="A61" zoomScale="50" zoomScaleNormal="50" workbookViewId="0">
      <selection activeCell="B18" sqref="B18"/>
    </sheetView>
  </sheetViews>
  <sheetFormatPr defaultRowHeight="23.25" x14ac:dyDescent="0.35"/>
  <cols>
    <col min="1" max="1" width="9.140625" style="135" customWidth="1"/>
    <col min="2" max="2" width="200.5703125" style="136" customWidth="1"/>
    <col min="3" max="4" width="9.140625" style="135"/>
    <col min="5" max="5" width="6.42578125" style="135" customWidth="1"/>
    <col min="6" max="6" width="9.5703125" style="135" customWidth="1"/>
    <col min="7" max="16384" width="9.140625" style="135"/>
  </cols>
  <sheetData>
    <row r="1" spans="2:2" ht="29.25" x14ac:dyDescent="0.35">
      <c r="B1" s="292" t="s">
        <v>798</v>
      </c>
    </row>
    <row r="2" spans="2:2" ht="26.25" x14ac:dyDescent="0.35">
      <c r="B2" s="292"/>
    </row>
    <row r="3" spans="2:2" ht="26.25" x14ac:dyDescent="0.35">
      <c r="B3" s="285" t="s">
        <v>773</v>
      </c>
    </row>
    <row r="4" spans="2:2" ht="78.75" x14ac:dyDescent="0.35">
      <c r="B4" s="293" t="s">
        <v>774</v>
      </c>
    </row>
    <row r="5" spans="2:2" ht="26.25" x14ac:dyDescent="0.35">
      <c r="B5" s="285" t="s">
        <v>452</v>
      </c>
    </row>
    <row r="6" spans="2:2" ht="78.75" x14ac:dyDescent="0.35">
      <c r="B6" s="293" t="s">
        <v>775</v>
      </c>
    </row>
    <row r="7" spans="2:2" ht="26.25" x14ac:dyDescent="0.35">
      <c r="B7" s="293" t="s">
        <v>586</v>
      </c>
    </row>
    <row r="8" spans="2:2" ht="26.25" x14ac:dyDescent="0.35">
      <c r="B8" s="294" t="s">
        <v>799</v>
      </c>
    </row>
    <row r="9" spans="2:2" ht="26.25" x14ac:dyDescent="0.35">
      <c r="B9" s="294" t="s">
        <v>800</v>
      </c>
    </row>
    <row r="10" spans="2:2" ht="26.25" x14ac:dyDescent="0.35">
      <c r="B10" s="294" t="s">
        <v>801</v>
      </c>
    </row>
    <row r="11" spans="2:2" ht="26.25" x14ac:dyDescent="0.35">
      <c r="B11" s="294" t="s">
        <v>802</v>
      </c>
    </row>
    <row r="12" spans="2:2" ht="26.25" x14ac:dyDescent="0.35">
      <c r="B12" s="294" t="s">
        <v>803</v>
      </c>
    </row>
    <row r="13" spans="2:2" ht="26.25" x14ac:dyDescent="0.35">
      <c r="B13" s="294" t="s">
        <v>804</v>
      </c>
    </row>
    <row r="14" spans="2:2" ht="26.25" x14ac:dyDescent="0.35">
      <c r="B14" s="294" t="s">
        <v>805</v>
      </c>
    </row>
    <row r="15" spans="2:2" ht="26.25" x14ac:dyDescent="0.35">
      <c r="B15" s="294" t="s">
        <v>806</v>
      </c>
    </row>
    <row r="16" spans="2:2" ht="26.25" x14ac:dyDescent="0.35">
      <c r="B16" s="294" t="s">
        <v>807</v>
      </c>
    </row>
    <row r="17" spans="2:2" ht="26.25" x14ac:dyDescent="0.35">
      <c r="B17" s="294" t="s">
        <v>808</v>
      </c>
    </row>
    <row r="18" spans="2:2" ht="26.25" x14ac:dyDescent="0.35">
      <c r="B18" s="294" t="s">
        <v>817</v>
      </c>
    </row>
    <row r="19" spans="2:2" ht="26.25" x14ac:dyDescent="0.35">
      <c r="B19" s="294" t="s">
        <v>809</v>
      </c>
    </row>
    <row r="20" spans="2:2" ht="26.25" x14ac:dyDescent="0.35">
      <c r="B20" s="294" t="s">
        <v>810</v>
      </c>
    </row>
    <row r="21" spans="2:2" ht="26.25" x14ac:dyDescent="0.35">
      <c r="B21" s="285" t="s">
        <v>365</v>
      </c>
    </row>
    <row r="22" spans="2:2" ht="52.5" x14ac:dyDescent="0.35">
      <c r="B22" s="293" t="s">
        <v>765</v>
      </c>
    </row>
    <row r="23" spans="2:2" ht="26.25" x14ac:dyDescent="0.35">
      <c r="B23" s="285" t="s">
        <v>811</v>
      </c>
    </row>
    <row r="24" spans="2:2" ht="52.5" x14ac:dyDescent="0.35">
      <c r="B24" s="293" t="s">
        <v>776</v>
      </c>
    </row>
    <row r="25" spans="2:2" ht="26.25" x14ac:dyDescent="0.35">
      <c r="B25" s="285" t="s">
        <v>587</v>
      </c>
    </row>
    <row r="26" spans="2:2" ht="78.75" x14ac:dyDescent="0.35">
      <c r="B26" s="293" t="s">
        <v>777</v>
      </c>
    </row>
    <row r="27" spans="2:2" ht="26.25" x14ac:dyDescent="0.35">
      <c r="B27" s="285" t="s">
        <v>588</v>
      </c>
    </row>
    <row r="28" spans="2:2" ht="26.25" x14ac:dyDescent="0.35">
      <c r="B28" s="293" t="s">
        <v>778</v>
      </c>
    </row>
    <row r="29" spans="2:2" ht="26.25" x14ac:dyDescent="0.35">
      <c r="B29" s="285" t="s">
        <v>589</v>
      </c>
    </row>
    <row r="30" spans="2:2" ht="26.25" x14ac:dyDescent="0.35">
      <c r="B30" s="293" t="s">
        <v>590</v>
      </c>
    </row>
    <row r="31" spans="2:2" ht="26.25" x14ac:dyDescent="0.35">
      <c r="B31" s="285" t="s">
        <v>779</v>
      </c>
    </row>
    <row r="32" spans="2:2" ht="26.25" x14ac:dyDescent="0.35">
      <c r="B32" s="293" t="s">
        <v>591</v>
      </c>
    </row>
    <row r="33" spans="2:2" ht="26.25" x14ac:dyDescent="0.35">
      <c r="B33" s="285" t="s">
        <v>592</v>
      </c>
    </row>
    <row r="34" spans="2:2" ht="26.25" x14ac:dyDescent="0.35">
      <c r="B34" s="293" t="s">
        <v>593</v>
      </c>
    </row>
    <row r="35" spans="2:2" ht="26.25" x14ac:dyDescent="0.35">
      <c r="B35" s="285" t="s">
        <v>594</v>
      </c>
    </row>
    <row r="36" spans="2:2" ht="78.75" x14ac:dyDescent="0.35">
      <c r="B36" s="293" t="s">
        <v>780</v>
      </c>
    </row>
    <row r="37" spans="2:2" ht="26.25" x14ac:dyDescent="0.35">
      <c r="B37" s="293" t="s">
        <v>619</v>
      </c>
    </row>
    <row r="38" spans="2:2" ht="26.25" x14ac:dyDescent="0.35">
      <c r="B38" s="285" t="s">
        <v>595</v>
      </c>
    </row>
    <row r="39" spans="2:2" ht="26.25" x14ac:dyDescent="0.35">
      <c r="B39" s="293" t="s">
        <v>781</v>
      </c>
    </row>
    <row r="40" spans="2:2" ht="26.25" x14ac:dyDescent="0.35">
      <c r="B40" s="285" t="s">
        <v>596</v>
      </c>
    </row>
    <row r="41" spans="2:2" ht="26.25" x14ac:dyDescent="0.35">
      <c r="B41" s="293" t="s">
        <v>782</v>
      </c>
    </row>
    <row r="42" spans="2:2" ht="26.25" x14ac:dyDescent="0.35">
      <c r="B42" s="285" t="s">
        <v>597</v>
      </c>
    </row>
    <row r="43" spans="2:2" ht="26.25" x14ac:dyDescent="0.35">
      <c r="B43" s="293" t="s">
        <v>366</v>
      </c>
    </row>
    <row r="44" spans="2:2" ht="26.25" x14ac:dyDescent="0.35">
      <c r="B44" s="285" t="s">
        <v>598</v>
      </c>
    </row>
    <row r="45" spans="2:2" ht="26.25" x14ac:dyDescent="0.35">
      <c r="B45" s="293" t="s">
        <v>366</v>
      </c>
    </row>
    <row r="46" spans="2:2" ht="26.25" x14ac:dyDescent="0.35">
      <c r="B46" s="285" t="s">
        <v>783</v>
      </c>
    </row>
    <row r="47" spans="2:2" ht="52.5" x14ac:dyDescent="0.35">
      <c r="B47" s="293" t="s">
        <v>784</v>
      </c>
    </row>
    <row r="48" spans="2:2" ht="26.25" x14ac:dyDescent="0.35">
      <c r="B48" s="285" t="s">
        <v>599</v>
      </c>
    </row>
    <row r="49" spans="2:2" ht="52.5" x14ac:dyDescent="0.35">
      <c r="B49" s="293" t="s">
        <v>785</v>
      </c>
    </row>
    <row r="50" spans="2:2" ht="26.25" x14ac:dyDescent="0.35">
      <c r="B50" s="285" t="s">
        <v>786</v>
      </c>
    </row>
    <row r="51" spans="2:2" ht="55.5" x14ac:dyDescent="0.35">
      <c r="B51" s="293" t="s">
        <v>812</v>
      </c>
    </row>
    <row r="52" spans="2:2" ht="26.25" x14ac:dyDescent="0.35">
      <c r="B52" s="285" t="s">
        <v>787</v>
      </c>
    </row>
    <row r="53" spans="2:2" ht="26.25" x14ac:dyDescent="0.35">
      <c r="B53" s="293" t="s">
        <v>600</v>
      </c>
    </row>
    <row r="54" spans="2:2" ht="26.25" x14ac:dyDescent="0.35">
      <c r="B54" s="285" t="s">
        <v>788</v>
      </c>
    </row>
    <row r="55" spans="2:2" ht="26.25" x14ac:dyDescent="0.35">
      <c r="B55" s="293" t="s">
        <v>789</v>
      </c>
    </row>
    <row r="56" spans="2:2" ht="52.5" x14ac:dyDescent="0.35">
      <c r="B56" s="293" t="s">
        <v>453</v>
      </c>
    </row>
    <row r="57" spans="2:2" ht="26.25" x14ac:dyDescent="0.35">
      <c r="B57" s="293" t="s">
        <v>601</v>
      </c>
    </row>
    <row r="58" spans="2:2" ht="26.25" x14ac:dyDescent="0.35">
      <c r="B58" s="293" t="s">
        <v>454</v>
      </c>
    </row>
    <row r="59" spans="2:2" ht="26.25" x14ac:dyDescent="0.35">
      <c r="B59" s="293" t="s">
        <v>602</v>
      </c>
    </row>
    <row r="60" spans="2:2" ht="26.25" x14ac:dyDescent="0.35">
      <c r="B60" s="293" t="s">
        <v>603</v>
      </c>
    </row>
    <row r="61" spans="2:2" ht="26.25" x14ac:dyDescent="0.35">
      <c r="B61" s="293" t="s">
        <v>604</v>
      </c>
    </row>
    <row r="62" spans="2:2" ht="26.25" x14ac:dyDescent="0.35">
      <c r="B62" s="285" t="s">
        <v>790</v>
      </c>
    </row>
    <row r="63" spans="2:2" ht="52.5" x14ac:dyDescent="0.35">
      <c r="B63" s="293" t="s">
        <v>791</v>
      </c>
    </row>
    <row r="64" spans="2:2" ht="26.25" x14ac:dyDescent="0.35">
      <c r="B64" s="285" t="s">
        <v>367</v>
      </c>
    </row>
    <row r="65" spans="2:2" ht="157.5" x14ac:dyDescent="0.35">
      <c r="B65" s="293" t="s">
        <v>792</v>
      </c>
    </row>
    <row r="66" spans="2:2" ht="26.25" x14ac:dyDescent="0.35">
      <c r="B66" s="285" t="s">
        <v>368</v>
      </c>
    </row>
    <row r="67" spans="2:2" ht="131.25" x14ac:dyDescent="0.35">
      <c r="B67" s="293" t="s">
        <v>793</v>
      </c>
    </row>
    <row r="68" spans="2:2" ht="26.25" x14ac:dyDescent="0.35">
      <c r="B68" s="285" t="s">
        <v>407</v>
      </c>
    </row>
    <row r="69" spans="2:2" ht="52.5" x14ac:dyDescent="0.35">
      <c r="B69" s="293" t="s">
        <v>794</v>
      </c>
    </row>
    <row r="70" spans="2:2" ht="26.25" x14ac:dyDescent="0.35">
      <c r="B70" s="285" t="s">
        <v>369</v>
      </c>
    </row>
    <row r="71" spans="2:2" ht="26.25" x14ac:dyDescent="0.35">
      <c r="B71" s="285" t="s">
        <v>605</v>
      </c>
    </row>
    <row r="72" spans="2:2" ht="52.5" x14ac:dyDescent="0.35">
      <c r="B72" s="293" t="s">
        <v>795</v>
      </c>
    </row>
    <row r="73" spans="2:2" ht="26.25" x14ac:dyDescent="0.35">
      <c r="B73" s="285" t="s">
        <v>370</v>
      </c>
    </row>
    <row r="74" spans="2:2" ht="26.25" x14ac:dyDescent="0.35">
      <c r="B74" s="293" t="s">
        <v>796</v>
      </c>
    </row>
    <row r="75" spans="2:2" ht="26.25" x14ac:dyDescent="0.35">
      <c r="B75" s="285" t="s">
        <v>371</v>
      </c>
    </row>
    <row r="76" spans="2:2" ht="78.75" x14ac:dyDescent="0.35">
      <c r="B76" s="293" t="s">
        <v>389</v>
      </c>
    </row>
    <row r="77" spans="2:2" ht="26.25" x14ac:dyDescent="0.35">
      <c r="B77" s="285" t="s">
        <v>372</v>
      </c>
    </row>
    <row r="78" spans="2:2" ht="52.5" x14ac:dyDescent="0.35">
      <c r="B78" s="293" t="s">
        <v>797</v>
      </c>
    </row>
    <row r="79" spans="2:2" ht="26.25" x14ac:dyDescent="0.35">
      <c r="B79" s="293"/>
    </row>
    <row r="80" spans="2:2" ht="29.25" x14ac:dyDescent="0.35">
      <c r="B80" s="285" t="s">
        <v>813</v>
      </c>
    </row>
    <row r="81" spans="2:2" ht="26.25" x14ac:dyDescent="0.35">
      <c r="B81" s="285"/>
    </row>
    <row r="82" spans="2:2" ht="26.25" x14ac:dyDescent="0.35">
      <c r="B82" s="285"/>
    </row>
    <row r="83" spans="2:2" ht="26.25" x14ac:dyDescent="0.35">
      <c r="B83" s="293"/>
    </row>
    <row r="84" spans="2:2" x14ac:dyDescent="0.35">
      <c r="B84" s="156"/>
    </row>
    <row r="85" spans="2:2" x14ac:dyDescent="0.35">
      <c r="B85" s="4"/>
    </row>
  </sheetData>
  <pageMargins left="0.7" right="0.7" top="0.75" bottom="0.75" header="0.3" footer="0.3"/>
  <pageSetup paperSize="9" orientation="portrait" horizontalDpi="4294967293" verticalDpi="0" r:id="rId1"/>
  <headerFooter>
    <oddHeader>&amp;CREPORT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B1:I28"/>
  <sheetViews>
    <sheetView topLeftCell="B7" zoomScaleNormal="100" workbookViewId="0">
      <selection activeCell="B23" sqref="B23"/>
    </sheetView>
  </sheetViews>
  <sheetFormatPr defaultColWidth="9.140625" defaultRowHeight="12.75" x14ac:dyDescent="0.2"/>
  <cols>
    <col min="1" max="1" width="9.140625" style="1"/>
    <col min="2" max="2" width="132.5703125" style="1" customWidth="1"/>
    <col min="3" max="3" width="176.28515625" style="1" customWidth="1"/>
    <col min="4" max="7" width="9.140625" style="1"/>
    <col min="8" max="8" width="28.7109375" style="1" customWidth="1"/>
    <col min="9" max="9" width="9.140625" style="1" hidden="1" customWidth="1"/>
    <col min="10" max="16384" width="9.140625" style="1"/>
  </cols>
  <sheetData>
    <row r="1" spans="2:8" ht="26.25" x14ac:dyDescent="0.2">
      <c r="B1" s="290" t="s">
        <v>455</v>
      </c>
      <c r="H1"/>
    </row>
    <row r="2" spans="2:8" ht="15.75" x14ac:dyDescent="0.2">
      <c r="B2" s="291"/>
      <c r="H2"/>
    </row>
    <row r="3" spans="2:8" ht="15.75" x14ac:dyDescent="0.2">
      <c r="B3" s="291" t="s">
        <v>764</v>
      </c>
      <c r="H3"/>
    </row>
    <row r="4" spans="2:8" ht="15.75" x14ac:dyDescent="0.2">
      <c r="B4" s="291" t="s">
        <v>771</v>
      </c>
      <c r="H4"/>
    </row>
    <row r="5" spans="2:8" ht="15.75" x14ac:dyDescent="0.2">
      <c r="B5" s="287" t="s">
        <v>374</v>
      </c>
      <c r="H5"/>
    </row>
    <row r="6" spans="2:8" x14ac:dyDescent="0.2">
      <c r="B6" s="273"/>
      <c r="H6"/>
    </row>
    <row r="7" spans="2:8" ht="31.5" x14ac:dyDescent="0.2">
      <c r="B7" s="286" t="s">
        <v>765</v>
      </c>
      <c r="H7"/>
    </row>
    <row r="8" spans="2:8" ht="15.75" x14ac:dyDescent="0.2">
      <c r="B8" s="286"/>
      <c r="H8"/>
    </row>
    <row r="9" spans="2:8" ht="31.5" x14ac:dyDescent="0.2">
      <c r="B9" s="286" t="s">
        <v>375</v>
      </c>
      <c r="H9"/>
    </row>
    <row r="10" spans="2:8" ht="15.75" x14ac:dyDescent="0.2">
      <c r="B10" s="286"/>
      <c r="H10"/>
    </row>
    <row r="11" spans="2:8" ht="47.25" x14ac:dyDescent="0.2">
      <c r="B11" s="286" t="s">
        <v>766</v>
      </c>
      <c r="H11"/>
    </row>
    <row r="12" spans="2:8" x14ac:dyDescent="0.2">
      <c r="H12"/>
    </row>
    <row r="14" spans="2:8" ht="18" x14ac:dyDescent="0.2">
      <c r="B14" s="288" t="s">
        <v>767</v>
      </c>
    </row>
    <row r="15" spans="2:8" ht="15.75" x14ac:dyDescent="0.2">
      <c r="B15" s="288"/>
    </row>
    <row r="16" spans="2:8" ht="15.75" x14ac:dyDescent="0.2">
      <c r="B16" s="286" t="s">
        <v>376</v>
      </c>
    </row>
    <row r="17" spans="2:2" ht="15.75" x14ac:dyDescent="0.2">
      <c r="B17" s="286"/>
    </row>
    <row r="18" spans="2:2" ht="15.75" x14ac:dyDescent="0.2">
      <c r="B18" s="286" t="s">
        <v>263</v>
      </c>
    </row>
    <row r="19" spans="2:2" ht="15.75" x14ac:dyDescent="0.2">
      <c r="B19" s="286"/>
    </row>
    <row r="20" spans="2:2" ht="15.75" x14ac:dyDescent="0.2">
      <c r="B20" s="286" t="s">
        <v>768</v>
      </c>
    </row>
    <row r="21" spans="2:2" ht="15.75" x14ac:dyDescent="0.2">
      <c r="B21" s="288"/>
    </row>
    <row r="22" spans="2:2" ht="15.75" x14ac:dyDescent="0.2">
      <c r="B22" s="288" t="s">
        <v>769</v>
      </c>
    </row>
    <row r="23" spans="2:2" ht="15.75" x14ac:dyDescent="0.2">
      <c r="B23" s="288"/>
    </row>
    <row r="24" spans="2:2" ht="15.75" x14ac:dyDescent="0.2">
      <c r="B24" s="286" t="s">
        <v>377</v>
      </c>
    </row>
    <row r="25" spans="2:2" ht="15.75" x14ac:dyDescent="0.2">
      <c r="B25" s="286"/>
    </row>
    <row r="26" spans="2:2" ht="15.75" x14ac:dyDescent="0.2">
      <c r="B26" s="286" t="s">
        <v>264</v>
      </c>
    </row>
    <row r="27" spans="2:2" ht="15.75" x14ac:dyDescent="0.2">
      <c r="B27" s="286"/>
    </row>
    <row r="28" spans="2:2" ht="15.75" x14ac:dyDescent="0.2">
      <c r="B28" s="289" t="s">
        <v>770</v>
      </c>
    </row>
  </sheetData>
  <phoneticPr fontId="12" type="noConversion"/>
  <pageMargins left="0.7" right="0.7" top="0.75" bottom="0.75" header="0.3" footer="0.3"/>
  <pageSetup paperSize="9" orientation="portrait" horizontalDpi="4294967293" verticalDpi="0" r:id="rId1"/>
  <headerFooter>
    <oddHeader>&amp;CSTATEMENT OF RESPONSIBILITIES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B3:L30"/>
  <sheetViews>
    <sheetView zoomScale="55" zoomScaleNormal="55" workbookViewId="0">
      <selection activeCell="L15" sqref="L15"/>
    </sheetView>
  </sheetViews>
  <sheetFormatPr defaultColWidth="9.140625" defaultRowHeight="23.25" x14ac:dyDescent="0.2"/>
  <cols>
    <col min="1" max="1" width="9.140625" style="53"/>
    <col min="2" max="2" width="23.140625" style="58" customWidth="1"/>
    <col min="3" max="3" width="20.140625" style="53" customWidth="1"/>
    <col min="4" max="4" width="19.140625" style="59" customWidth="1"/>
    <col min="5" max="5" width="26.28515625" style="53" customWidth="1"/>
    <col min="6" max="6" width="29" style="53" customWidth="1"/>
    <col min="7" max="7" width="36.42578125" style="53" customWidth="1"/>
    <col min="8" max="8" width="27.5703125" style="53" customWidth="1"/>
    <col min="9" max="9" width="26.7109375" style="53" customWidth="1"/>
    <col min="10" max="11" width="9.140625" style="53"/>
    <col min="12" max="12" width="16.28515625" style="53" bestFit="1" customWidth="1"/>
    <col min="13" max="13" width="9.140625" style="53"/>
    <col min="14" max="14" width="16.28515625" style="53" bestFit="1" customWidth="1"/>
    <col min="15" max="15" width="9.140625" style="53"/>
    <col min="16" max="16" width="16.28515625" style="53" bestFit="1" customWidth="1"/>
    <col min="17" max="16384" width="9.140625" style="53"/>
  </cols>
  <sheetData>
    <row r="3" spans="2:12" x14ac:dyDescent="0.2">
      <c r="B3" s="50"/>
      <c r="C3" s="54" t="s">
        <v>432</v>
      </c>
      <c r="D3" s="52" t="s">
        <v>433</v>
      </c>
      <c r="E3" s="298" t="s">
        <v>55</v>
      </c>
      <c r="F3" s="299"/>
      <c r="G3" s="299"/>
      <c r="H3" s="300"/>
      <c r="I3" s="51"/>
    </row>
    <row r="4" spans="2:12" x14ac:dyDescent="0.2">
      <c r="B4" s="50"/>
      <c r="C4" s="54" t="s">
        <v>41</v>
      </c>
      <c r="D4" s="52" t="s">
        <v>41</v>
      </c>
      <c r="E4" s="54" t="s">
        <v>41</v>
      </c>
      <c r="F4" s="54" t="s">
        <v>41</v>
      </c>
      <c r="G4" s="54" t="s">
        <v>41</v>
      </c>
      <c r="H4" s="54" t="s">
        <v>41</v>
      </c>
      <c r="I4" s="54" t="s">
        <v>41</v>
      </c>
      <c r="L4" s="58"/>
    </row>
    <row r="5" spans="2:12" ht="46.5" x14ac:dyDescent="0.2">
      <c r="B5" s="55" t="s">
        <v>12</v>
      </c>
      <c r="C5" s="52" t="s">
        <v>552</v>
      </c>
      <c r="D5" s="52" t="s">
        <v>652</v>
      </c>
      <c r="E5" s="52" t="s">
        <v>652</v>
      </c>
      <c r="F5" s="52" t="s">
        <v>652</v>
      </c>
      <c r="G5" s="52" t="s">
        <v>652</v>
      </c>
      <c r="H5" s="52" t="s">
        <v>652</v>
      </c>
      <c r="I5" s="52" t="s">
        <v>652</v>
      </c>
    </row>
    <row r="6" spans="2:12" x14ac:dyDescent="0.2">
      <c r="B6" s="50"/>
      <c r="C6" s="54" t="s">
        <v>45</v>
      </c>
      <c r="D6" s="54" t="s">
        <v>45</v>
      </c>
      <c r="E6" s="54" t="s">
        <v>42</v>
      </c>
      <c r="F6" s="54" t="s">
        <v>43</v>
      </c>
      <c r="G6" s="54" t="s">
        <v>53</v>
      </c>
      <c r="H6" s="54" t="s">
        <v>44</v>
      </c>
      <c r="I6" s="54" t="s">
        <v>46</v>
      </c>
    </row>
    <row r="7" spans="2:12" x14ac:dyDescent="0.2">
      <c r="B7" s="50"/>
      <c r="C7" s="51" t="s">
        <v>31</v>
      </c>
      <c r="D7" s="54" t="s">
        <v>31</v>
      </c>
      <c r="E7" s="51" t="s">
        <v>31</v>
      </c>
      <c r="F7" s="51" t="s">
        <v>31</v>
      </c>
      <c r="G7" s="51" t="s">
        <v>40</v>
      </c>
      <c r="H7" s="51" t="s">
        <v>31</v>
      </c>
      <c r="I7" s="51" t="s">
        <v>12</v>
      </c>
      <c r="L7" s="60"/>
    </row>
    <row r="8" spans="2:12" ht="69.75" x14ac:dyDescent="0.2">
      <c r="B8" s="52" t="s">
        <v>21</v>
      </c>
      <c r="C8" s="127">
        <v>7343</v>
      </c>
      <c r="D8" s="127">
        <v>14592.87</v>
      </c>
      <c r="E8" s="131">
        <v>9773.56</v>
      </c>
      <c r="F8" s="132">
        <v>7891.64</v>
      </c>
      <c r="G8" s="56" t="s">
        <v>395</v>
      </c>
      <c r="H8" s="56">
        <v>0</v>
      </c>
      <c r="I8" s="56" t="s">
        <v>32</v>
      </c>
    </row>
    <row r="9" spans="2:12" ht="46.5" x14ac:dyDescent="0.2">
      <c r="B9" s="52" t="s">
        <v>22</v>
      </c>
      <c r="C9" s="127">
        <v>26512</v>
      </c>
      <c r="D9" s="127">
        <v>27062.78</v>
      </c>
      <c r="E9" s="111" t="s">
        <v>37</v>
      </c>
      <c r="F9" s="56">
        <f>SUM(E8:F8)</f>
        <v>17665.2</v>
      </c>
      <c r="G9" s="56" t="s">
        <v>395</v>
      </c>
      <c r="H9" s="56"/>
      <c r="I9" s="128">
        <f>SUM(D8:D10)</f>
        <v>44231.58</v>
      </c>
    </row>
    <row r="10" spans="2:12" ht="46.5" x14ac:dyDescent="0.2">
      <c r="B10" s="52" t="s">
        <v>23</v>
      </c>
      <c r="C10" s="127">
        <v>2281</v>
      </c>
      <c r="D10" s="127">
        <v>2575.9299999999998</v>
      </c>
      <c r="E10" s="111" t="s">
        <v>239</v>
      </c>
      <c r="F10" s="56">
        <f>H11</f>
        <v>0</v>
      </c>
      <c r="G10" s="56" t="s">
        <v>395</v>
      </c>
      <c r="H10" s="56"/>
      <c r="I10" s="56" t="s">
        <v>39</v>
      </c>
    </row>
    <row r="11" spans="2:12" ht="69.75" x14ac:dyDescent="0.2">
      <c r="B11" s="52" t="s">
        <v>24</v>
      </c>
      <c r="C11" s="127">
        <v>6007.91</v>
      </c>
      <c r="D11" s="127">
        <v>5989.52</v>
      </c>
      <c r="E11" s="112" t="s">
        <v>238</v>
      </c>
      <c r="F11" s="56">
        <f>F9-F10</f>
        <v>17665.2</v>
      </c>
      <c r="G11" s="56" t="s">
        <v>211</v>
      </c>
      <c r="H11" s="56">
        <f>SUM(H8:H10)</f>
        <v>0</v>
      </c>
      <c r="I11" s="128">
        <f>SUM(D11:D13)</f>
        <v>26566.39</v>
      </c>
    </row>
    <row r="12" spans="2:12" ht="46.5" x14ac:dyDescent="0.2">
      <c r="B12" s="52" t="s">
        <v>25</v>
      </c>
      <c r="C12" s="127">
        <v>0</v>
      </c>
      <c r="D12" s="127">
        <v>0</v>
      </c>
      <c r="E12" s="111"/>
      <c r="F12" s="56" t="s">
        <v>12</v>
      </c>
      <c r="G12" s="56" t="s">
        <v>213</v>
      </c>
      <c r="H12" s="56">
        <v>0</v>
      </c>
      <c r="I12" s="56" t="s">
        <v>38</v>
      </c>
    </row>
    <row r="13" spans="2:12" ht="46.5" x14ac:dyDescent="0.2">
      <c r="B13" s="52" t="s">
        <v>26</v>
      </c>
      <c r="C13" s="127">
        <v>15535.01</v>
      </c>
      <c r="D13" s="127">
        <v>20576.87</v>
      </c>
      <c r="E13" s="111"/>
      <c r="F13" s="56"/>
      <c r="G13" s="56" t="s">
        <v>50</v>
      </c>
      <c r="H13" s="56">
        <v>0</v>
      </c>
      <c r="I13" s="128">
        <f>I9-I11</f>
        <v>17665.190000000002</v>
      </c>
    </row>
    <row r="14" spans="2:12" ht="93" x14ac:dyDescent="0.2">
      <c r="B14" s="52" t="s">
        <v>27</v>
      </c>
      <c r="C14" s="127">
        <v>14592.87</v>
      </c>
      <c r="D14" s="127">
        <v>17665.189999999999</v>
      </c>
      <c r="F14" s="81" t="s">
        <v>240</v>
      </c>
      <c r="G14" s="56" t="s">
        <v>51</v>
      </c>
      <c r="H14" s="56">
        <v>0</v>
      </c>
      <c r="I14" s="56" t="s">
        <v>12</v>
      </c>
    </row>
    <row r="15" spans="2:12" ht="69.75" x14ac:dyDescent="0.2">
      <c r="B15" s="52" t="s">
        <v>28</v>
      </c>
      <c r="C15" s="127">
        <v>14592.87</v>
      </c>
      <c r="D15" s="127">
        <v>17665.189999999999</v>
      </c>
      <c r="E15" s="113" t="str">
        <f>E11</f>
        <v>Reconciled         bank    balance &gt;&gt;</v>
      </c>
      <c r="F15" s="129">
        <f>D14-F11</f>
        <v>-1.0000000002037268E-2</v>
      </c>
      <c r="G15" s="56" t="s">
        <v>52</v>
      </c>
      <c r="H15" s="56">
        <v>0</v>
      </c>
      <c r="I15" s="56"/>
    </row>
    <row r="16" spans="2:12" ht="69.75" x14ac:dyDescent="0.2">
      <c r="B16" s="52" t="s">
        <v>29</v>
      </c>
      <c r="C16" s="127">
        <v>75957.23</v>
      </c>
      <c r="D16" s="127">
        <v>75573</v>
      </c>
      <c r="E16" s="42"/>
      <c r="F16" s="56"/>
      <c r="G16" s="56" t="s">
        <v>212</v>
      </c>
      <c r="H16" s="56">
        <f>SUM(H13:H15)</f>
        <v>0</v>
      </c>
      <c r="I16" s="56"/>
    </row>
    <row r="17" spans="2:9" ht="46.5" x14ac:dyDescent="0.2">
      <c r="B17" s="52" t="s">
        <v>30</v>
      </c>
      <c r="C17" s="127">
        <v>0</v>
      </c>
      <c r="D17" s="127">
        <v>0</v>
      </c>
      <c r="E17" s="111"/>
      <c r="F17" s="56"/>
      <c r="G17" s="57" t="s">
        <v>214</v>
      </c>
      <c r="H17" s="56">
        <f>H11+H16</f>
        <v>0</v>
      </c>
      <c r="I17" s="56"/>
    </row>
    <row r="18" spans="2:9" ht="69.75" x14ac:dyDescent="0.2">
      <c r="B18" s="52" t="s">
        <v>210</v>
      </c>
      <c r="C18" s="127">
        <v>0</v>
      </c>
      <c r="D18" s="127">
        <v>0</v>
      </c>
      <c r="E18" s="111"/>
      <c r="F18" s="56"/>
      <c r="G18" s="56" t="s">
        <v>54</v>
      </c>
      <c r="H18" s="128">
        <f>F9-H17</f>
        <v>17665.2</v>
      </c>
      <c r="I18" s="56"/>
    </row>
    <row r="19" spans="2:9" x14ac:dyDescent="0.2">
      <c r="D19" s="59" t="s">
        <v>12</v>
      </c>
    </row>
    <row r="20" spans="2:9" x14ac:dyDescent="0.2">
      <c r="D20" s="53"/>
    </row>
    <row r="21" spans="2:9" x14ac:dyDescent="0.2">
      <c r="B21" s="74"/>
      <c r="C21" s="75"/>
    </row>
    <row r="23" spans="2:9" x14ac:dyDescent="0.2">
      <c r="D23" s="53"/>
    </row>
    <row r="24" spans="2:9" x14ac:dyDescent="0.2">
      <c r="D24" s="53"/>
    </row>
    <row r="25" spans="2:9" x14ac:dyDescent="0.2">
      <c r="D25" s="53"/>
    </row>
    <row r="26" spans="2:9" x14ac:dyDescent="0.2">
      <c r="D26" s="53"/>
    </row>
    <row r="27" spans="2:9" x14ac:dyDescent="0.2">
      <c r="D27" s="53"/>
    </row>
    <row r="28" spans="2:9" x14ac:dyDescent="0.2">
      <c r="D28" s="53"/>
    </row>
    <row r="29" spans="2:9" x14ac:dyDescent="0.2">
      <c r="D29" s="53"/>
    </row>
    <row r="30" spans="2:9" x14ac:dyDescent="0.2">
      <c r="D30" s="53"/>
    </row>
  </sheetData>
  <mergeCells count="1">
    <mergeCell ref="E3:H3"/>
  </mergeCells>
  <phoneticPr fontId="0" type="noConversion"/>
  <printOptions gridLines="1"/>
  <pageMargins left="0.74803149606299213" right="0.74803149606299213" top="0.98425196850393704" bottom="0.98425196850393704" header="0.51181102362204722" footer="0.51181102362204722"/>
  <pageSetup paperSize="9" scale="52" orientation="landscape" horizontalDpi="4294967293" r:id="rId1"/>
  <headerFooter alignWithMargins="0">
    <oddHeader>&amp;CANNUAL RETURN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fitToPage="1"/>
  </sheetPr>
  <dimension ref="B3:L30"/>
  <sheetViews>
    <sheetView zoomScale="50" zoomScaleNormal="50" workbookViewId="0">
      <selection activeCell="N16" sqref="N16"/>
    </sheetView>
  </sheetViews>
  <sheetFormatPr defaultColWidth="9.140625" defaultRowHeight="23.25" x14ac:dyDescent="0.2"/>
  <cols>
    <col min="1" max="1" width="9.140625" style="53"/>
    <col min="2" max="2" width="23.140625" style="58" customWidth="1"/>
    <col min="3" max="3" width="20.140625" style="53" customWidth="1"/>
    <col min="4" max="4" width="19.140625" style="59" customWidth="1"/>
    <col min="5" max="5" width="26.28515625" style="53" customWidth="1"/>
    <col min="6" max="6" width="29" style="53" customWidth="1"/>
    <col min="7" max="7" width="36.42578125" style="53" customWidth="1"/>
    <col min="8" max="8" width="27.5703125" style="53" customWidth="1"/>
    <col min="9" max="9" width="26.7109375" style="53" customWidth="1"/>
    <col min="10" max="11" width="9.140625" style="53"/>
    <col min="12" max="12" width="16.28515625" style="53" customWidth="1"/>
    <col min="13" max="13" width="9.140625" style="53"/>
    <col min="14" max="14" width="16.28515625" style="53" customWidth="1"/>
    <col min="15" max="15" width="9.140625" style="53"/>
    <col min="16" max="16" width="16.28515625" style="53" customWidth="1"/>
    <col min="17" max="16384" width="9.140625" style="53"/>
  </cols>
  <sheetData>
    <row r="3" spans="2:12" x14ac:dyDescent="0.2">
      <c r="B3" s="50"/>
      <c r="C3" s="51" t="s">
        <v>432</v>
      </c>
      <c r="D3" s="52" t="s">
        <v>433</v>
      </c>
      <c r="E3" s="298" t="s">
        <v>55</v>
      </c>
      <c r="F3" s="299"/>
      <c r="G3" s="299"/>
      <c r="H3" s="300"/>
      <c r="I3" s="51"/>
    </row>
    <row r="4" spans="2:12" x14ac:dyDescent="0.2">
      <c r="B4" s="50"/>
      <c r="C4" s="51" t="s">
        <v>41</v>
      </c>
      <c r="D4" s="52" t="s">
        <v>41</v>
      </c>
      <c r="E4" s="54" t="s">
        <v>41</v>
      </c>
      <c r="F4" s="54" t="s">
        <v>41</v>
      </c>
      <c r="G4" s="54" t="s">
        <v>41</v>
      </c>
      <c r="H4" s="54" t="s">
        <v>41</v>
      </c>
      <c r="I4" s="54" t="s">
        <v>41</v>
      </c>
      <c r="L4" s="58"/>
    </row>
    <row r="5" spans="2:12" ht="46.5" x14ac:dyDescent="0.2">
      <c r="B5" s="55" t="s">
        <v>12</v>
      </c>
      <c r="C5" s="50" t="s">
        <v>552</v>
      </c>
      <c r="D5" s="52" t="s">
        <v>652</v>
      </c>
      <c r="E5" s="52" t="s">
        <v>652</v>
      </c>
      <c r="F5" s="52" t="s">
        <v>652</v>
      </c>
      <c r="G5" s="52" t="s">
        <v>652</v>
      </c>
      <c r="H5" s="52" t="s">
        <v>652</v>
      </c>
      <c r="I5" s="52" t="s">
        <v>652</v>
      </c>
    </row>
    <row r="6" spans="2:12" x14ac:dyDescent="0.2">
      <c r="B6" s="50"/>
      <c r="C6" s="51" t="s">
        <v>45</v>
      </c>
      <c r="D6" s="54" t="s">
        <v>45</v>
      </c>
      <c r="E6" s="54" t="s">
        <v>42</v>
      </c>
      <c r="F6" s="54" t="s">
        <v>43</v>
      </c>
      <c r="G6" s="54" t="s">
        <v>53</v>
      </c>
      <c r="H6" s="54" t="s">
        <v>44</v>
      </c>
      <c r="I6" s="54" t="s">
        <v>46</v>
      </c>
    </row>
    <row r="7" spans="2:12" x14ac:dyDescent="0.2">
      <c r="B7" s="50"/>
      <c r="C7" s="51" t="s">
        <v>31</v>
      </c>
      <c r="D7" s="54" t="s">
        <v>31</v>
      </c>
      <c r="E7" s="51" t="s">
        <v>31</v>
      </c>
      <c r="F7" s="51" t="s">
        <v>31</v>
      </c>
      <c r="G7" s="51" t="s">
        <v>40</v>
      </c>
      <c r="H7" s="51" t="s">
        <v>31</v>
      </c>
      <c r="I7" s="51" t="s">
        <v>12</v>
      </c>
      <c r="L7" s="60"/>
    </row>
    <row r="8" spans="2:12" ht="69.75" x14ac:dyDescent="0.2">
      <c r="B8" s="52" t="s">
        <v>21</v>
      </c>
      <c r="C8" s="78">
        <v>7343</v>
      </c>
      <c r="D8" s="78">
        <v>14592.87</v>
      </c>
      <c r="E8" s="140">
        <v>9773.56</v>
      </c>
      <c r="F8" s="141">
        <v>7891.64</v>
      </c>
      <c r="G8" s="79" t="s">
        <v>395</v>
      </c>
      <c r="H8" s="79">
        <v>0</v>
      </c>
      <c r="I8" s="79" t="s">
        <v>32</v>
      </c>
    </row>
    <row r="9" spans="2:12" ht="46.5" x14ac:dyDescent="0.2">
      <c r="B9" s="52" t="s">
        <v>22</v>
      </c>
      <c r="C9" s="78">
        <v>26512</v>
      </c>
      <c r="D9" s="78">
        <v>27062.78</v>
      </c>
      <c r="E9" s="257" t="s">
        <v>37</v>
      </c>
      <c r="F9" s="79">
        <f>SUM(E8:F8)</f>
        <v>17665.2</v>
      </c>
      <c r="G9" s="79" t="s">
        <v>395</v>
      </c>
      <c r="H9" s="79"/>
      <c r="I9" s="80">
        <f>SUM(D8:D10)</f>
        <v>44231.58</v>
      </c>
    </row>
    <row r="10" spans="2:12" ht="46.5" x14ac:dyDescent="0.2">
      <c r="B10" s="52" t="s">
        <v>23</v>
      </c>
      <c r="C10" s="78">
        <v>2281</v>
      </c>
      <c r="D10" s="78">
        <v>2575.9299999999998</v>
      </c>
      <c r="E10" s="257" t="s">
        <v>239</v>
      </c>
      <c r="F10" s="79">
        <f>H11</f>
        <v>0</v>
      </c>
      <c r="G10" s="79" t="s">
        <v>395</v>
      </c>
      <c r="H10" s="79"/>
      <c r="I10" s="79" t="s">
        <v>39</v>
      </c>
    </row>
    <row r="11" spans="2:12" ht="69.75" x14ac:dyDescent="0.2">
      <c r="B11" s="52" t="s">
        <v>24</v>
      </c>
      <c r="C11" s="78">
        <v>6007.91</v>
      </c>
      <c r="D11" s="78">
        <v>5989.52</v>
      </c>
      <c r="E11" s="258" t="s">
        <v>238</v>
      </c>
      <c r="F11" s="80">
        <f>F9-F10</f>
        <v>17665.2</v>
      </c>
      <c r="G11" s="79" t="s">
        <v>211</v>
      </c>
      <c r="H11" s="79">
        <f>SUM(H8:H10)</f>
        <v>0</v>
      </c>
      <c r="I11" s="80">
        <f>SUM(D11:D13)</f>
        <v>26566.39</v>
      </c>
    </row>
    <row r="12" spans="2:12" ht="46.5" x14ac:dyDescent="0.2">
      <c r="B12" s="52" t="s">
        <v>25</v>
      </c>
      <c r="C12" s="78">
        <v>0</v>
      </c>
      <c r="D12" s="78">
        <v>0</v>
      </c>
      <c r="E12" s="257"/>
      <c r="F12" s="79" t="s">
        <v>12</v>
      </c>
      <c r="G12" s="79" t="s">
        <v>213</v>
      </c>
      <c r="H12" s="79">
        <v>0</v>
      </c>
      <c r="I12" s="79" t="s">
        <v>38</v>
      </c>
    </row>
    <row r="13" spans="2:12" ht="46.5" x14ac:dyDescent="0.2">
      <c r="B13" s="52" t="s">
        <v>26</v>
      </c>
      <c r="C13" s="78">
        <v>15535.01</v>
      </c>
      <c r="D13" s="78">
        <v>20576.87</v>
      </c>
      <c r="E13" s="257"/>
      <c r="F13" s="79"/>
      <c r="G13" s="79" t="s">
        <v>50</v>
      </c>
      <c r="H13" s="79">
        <v>0</v>
      </c>
      <c r="I13" s="80">
        <f>I9-I11</f>
        <v>17665.190000000002</v>
      </c>
    </row>
    <row r="14" spans="2:12" ht="93" x14ac:dyDescent="0.2">
      <c r="B14" s="52" t="s">
        <v>27</v>
      </c>
      <c r="C14" s="78">
        <v>14592.87</v>
      </c>
      <c r="D14" s="78">
        <v>17665</v>
      </c>
      <c r="E14" s="259"/>
      <c r="F14" s="81" t="s">
        <v>240</v>
      </c>
      <c r="G14" s="79" t="s">
        <v>51</v>
      </c>
      <c r="H14" s="79">
        <v>0</v>
      </c>
      <c r="I14" s="79" t="s">
        <v>12</v>
      </c>
    </row>
    <row r="15" spans="2:12" ht="69.75" x14ac:dyDescent="0.2">
      <c r="B15" s="52" t="s">
        <v>28</v>
      </c>
      <c r="C15" s="78">
        <v>14592.87</v>
      </c>
      <c r="D15" s="78">
        <v>17665</v>
      </c>
      <c r="E15" s="260" t="str">
        <f>E11</f>
        <v>Reconciled         bank    balance &gt;&gt;</v>
      </c>
      <c r="F15" s="81">
        <f>D14-F11</f>
        <v>-0.2000000000007276</v>
      </c>
      <c r="G15" s="79" t="s">
        <v>52</v>
      </c>
      <c r="H15" s="79">
        <v>0</v>
      </c>
      <c r="I15" s="79"/>
    </row>
    <row r="16" spans="2:12" ht="69.75" x14ac:dyDescent="0.2">
      <c r="B16" s="52" t="s">
        <v>29</v>
      </c>
      <c r="C16" s="78">
        <v>75957.23</v>
      </c>
      <c r="D16" s="78">
        <v>75573</v>
      </c>
      <c r="E16" s="259"/>
      <c r="F16" s="79"/>
      <c r="G16" s="79" t="s">
        <v>212</v>
      </c>
      <c r="H16" s="79">
        <f>SUM(H13:H15)</f>
        <v>0</v>
      </c>
      <c r="I16" s="79"/>
    </row>
    <row r="17" spans="2:9" ht="46.5" x14ac:dyDescent="0.2">
      <c r="B17" s="52" t="s">
        <v>30</v>
      </c>
      <c r="C17" s="78">
        <v>0</v>
      </c>
      <c r="D17" s="78">
        <v>0</v>
      </c>
      <c r="E17" s="257"/>
      <c r="F17" s="79"/>
      <c r="G17" s="139" t="s">
        <v>214</v>
      </c>
      <c r="H17" s="79">
        <f>H11+H16</f>
        <v>0</v>
      </c>
      <c r="I17" s="79"/>
    </row>
    <row r="18" spans="2:9" ht="69.75" x14ac:dyDescent="0.2">
      <c r="B18" s="52" t="s">
        <v>210</v>
      </c>
      <c r="C18" s="78">
        <v>0</v>
      </c>
      <c r="D18" s="78">
        <v>0</v>
      </c>
      <c r="E18" s="257"/>
      <c r="F18" s="79"/>
      <c r="G18" s="79" t="s">
        <v>54</v>
      </c>
      <c r="H18" s="80">
        <f>F9-H17</f>
        <v>17665.2</v>
      </c>
      <c r="I18" s="79"/>
    </row>
    <row r="19" spans="2:9" x14ac:dyDescent="0.2">
      <c r="D19" s="59" t="s">
        <v>12</v>
      </c>
    </row>
    <row r="20" spans="2:9" x14ac:dyDescent="0.2">
      <c r="D20" s="53"/>
    </row>
    <row r="21" spans="2:9" x14ac:dyDescent="0.2">
      <c r="B21" s="74"/>
      <c r="C21" s="75"/>
    </row>
    <row r="23" spans="2:9" x14ac:dyDescent="0.2">
      <c r="D23" s="53"/>
    </row>
    <row r="24" spans="2:9" x14ac:dyDescent="0.2">
      <c r="D24" s="53"/>
    </row>
    <row r="25" spans="2:9" x14ac:dyDescent="0.2">
      <c r="D25" s="53"/>
    </row>
    <row r="26" spans="2:9" x14ac:dyDescent="0.2">
      <c r="D26" s="53"/>
    </row>
    <row r="27" spans="2:9" x14ac:dyDescent="0.2">
      <c r="D27" s="53"/>
    </row>
    <row r="28" spans="2:9" x14ac:dyDescent="0.2">
      <c r="D28" s="53"/>
    </row>
    <row r="29" spans="2:9" x14ac:dyDescent="0.2">
      <c r="D29" s="53"/>
    </row>
    <row r="30" spans="2:9" x14ac:dyDescent="0.2">
      <c r="D30" s="53"/>
    </row>
  </sheetData>
  <mergeCells count="1">
    <mergeCell ref="E3:H3"/>
  </mergeCells>
  <pageMargins left="0.70866141732283472" right="0.70866141732283472" top="0.74803149606299213" bottom="0.74803149606299213" header="0.31496062992125984" footer="0.31496062992125984"/>
  <pageSetup paperSize="9" scale="56" orientation="landscape" horizontalDpi="4294967293" verticalDpi="150" r:id="rId1"/>
  <headerFooter>
    <oddHeader>&amp;CANNUAL RETURN TRUNCATED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B2:N74"/>
  <sheetViews>
    <sheetView tabSelected="1" zoomScale="40" zoomScaleNormal="40" zoomScalePageLayoutView="50" workbookViewId="0">
      <selection activeCell="G55" sqref="G55"/>
    </sheetView>
  </sheetViews>
  <sheetFormatPr defaultColWidth="9.140625" defaultRowHeight="28.5" outlineLevelCol="1" x14ac:dyDescent="0.2"/>
  <cols>
    <col min="1" max="1" width="17" style="210" customWidth="1"/>
    <col min="2" max="2" width="11" style="250" bestFit="1" customWidth="1"/>
    <col min="3" max="3" width="24" style="251" customWidth="1"/>
    <col min="4" max="4" width="32.42578125" style="252" customWidth="1"/>
    <col min="5" max="5" width="23.42578125" style="252" customWidth="1"/>
    <col min="6" max="6" width="29.28515625" style="253" customWidth="1"/>
    <col min="7" max="7" width="23.7109375" style="254" customWidth="1"/>
    <col min="8" max="8" width="21.140625" style="254" customWidth="1"/>
    <col min="9" max="9" width="126.140625" style="233" customWidth="1" outlineLevel="1"/>
    <col min="10" max="10" width="22.7109375" style="254" customWidth="1" outlineLevel="1"/>
    <col min="11" max="11" width="126.140625" style="233" customWidth="1"/>
    <col min="12" max="12" width="22.7109375" style="254" customWidth="1" outlineLevel="1"/>
    <col min="13" max="13" width="56.28515625" style="210" customWidth="1"/>
    <col min="14" max="14" width="13.85546875" style="210" bestFit="1" customWidth="1"/>
    <col min="15" max="16384" width="9.140625" style="210"/>
  </cols>
  <sheetData>
    <row r="2" spans="2:12" s="201" customFormat="1" x14ac:dyDescent="0.2">
      <c r="B2" s="196"/>
      <c r="C2" s="197"/>
      <c r="D2" s="196">
        <v>1</v>
      </c>
      <c r="E2" s="196" t="s">
        <v>566</v>
      </c>
      <c r="F2" s="198" t="s">
        <v>567</v>
      </c>
      <c r="G2" s="199" t="s">
        <v>568</v>
      </c>
      <c r="H2" s="199" t="s">
        <v>569</v>
      </c>
      <c r="I2" s="200"/>
      <c r="J2" s="199"/>
      <c r="K2" s="200"/>
      <c r="L2" s="199"/>
    </row>
    <row r="3" spans="2:12" ht="57" x14ac:dyDescent="0.2">
      <c r="B3" s="202" t="s">
        <v>427</v>
      </c>
      <c r="C3" s="203"/>
      <c r="D3" s="204" t="s">
        <v>484</v>
      </c>
      <c r="E3" s="205" t="s">
        <v>480</v>
      </c>
      <c r="F3" s="206" t="s">
        <v>570</v>
      </c>
      <c r="G3" s="207" t="s">
        <v>571</v>
      </c>
      <c r="H3" s="203" t="s">
        <v>241</v>
      </c>
      <c r="I3" s="208" t="s">
        <v>484</v>
      </c>
      <c r="J3" s="208" t="s">
        <v>484</v>
      </c>
      <c r="K3" s="209" t="s">
        <v>480</v>
      </c>
      <c r="L3" s="209" t="s">
        <v>480</v>
      </c>
    </row>
    <row r="4" spans="2:12" ht="142.5" x14ac:dyDescent="0.2">
      <c r="B4" s="202"/>
      <c r="C4" s="203"/>
      <c r="D4" s="211"/>
      <c r="E4" s="211"/>
      <c r="F4" s="212"/>
      <c r="G4" s="213"/>
      <c r="H4" s="213"/>
      <c r="I4" s="214" t="s">
        <v>743</v>
      </c>
      <c r="J4" s="215"/>
      <c r="K4" s="216" t="s">
        <v>744</v>
      </c>
      <c r="L4" s="215"/>
    </row>
    <row r="5" spans="2:12" x14ac:dyDescent="0.2">
      <c r="B5" s="202"/>
      <c r="C5" s="217"/>
      <c r="D5" s="218" t="s">
        <v>12</v>
      </c>
      <c r="E5" s="218" t="s">
        <v>12</v>
      </c>
      <c r="F5" s="219"/>
      <c r="G5" s="213"/>
      <c r="H5" s="213"/>
      <c r="I5" s="216" t="s">
        <v>330</v>
      </c>
      <c r="J5" s="220">
        <v>17665</v>
      </c>
      <c r="K5" s="216" t="s">
        <v>330</v>
      </c>
      <c r="L5" s="220">
        <v>7343.08</v>
      </c>
    </row>
    <row r="6" spans="2:12" x14ac:dyDescent="0.2">
      <c r="B6" s="202">
        <v>1</v>
      </c>
      <c r="C6" s="217" t="s">
        <v>242</v>
      </c>
      <c r="D6" s="221">
        <v>17665</v>
      </c>
      <c r="E6" s="222">
        <v>7343</v>
      </c>
      <c r="F6" s="223">
        <f>D6-E6</f>
        <v>10322</v>
      </c>
      <c r="G6" s="224">
        <f>F6/D6*100</f>
        <v>58.431927540333994</v>
      </c>
      <c r="H6" s="213" t="s">
        <v>260</v>
      </c>
      <c r="I6" s="225" t="s">
        <v>243</v>
      </c>
      <c r="J6" s="220">
        <f>SUM(J5)</f>
        <v>17665</v>
      </c>
      <c r="K6" s="225" t="s">
        <v>243</v>
      </c>
      <c r="L6" s="220">
        <f>SUM(L5)</f>
        <v>7343.08</v>
      </c>
    </row>
    <row r="7" spans="2:12" x14ac:dyDescent="0.2">
      <c r="B7" s="202"/>
      <c r="C7" s="217"/>
      <c r="D7" s="218"/>
      <c r="E7" s="218"/>
      <c r="F7" s="219"/>
      <c r="G7" s="213"/>
      <c r="H7" s="213"/>
      <c r="I7" s="216" t="s">
        <v>745</v>
      </c>
      <c r="J7" s="220" t="s">
        <v>12</v>
      </c>
      <c r="K7" s="216" t="s">
        <v>745</v>
      </c>
      <c r="L7" s="220" t="s">
        <v>12</v>
      </c>
    </row>
    <row r="8" spans="2:12" x14ac:dyDescent="0.45">
      <c r="B8" s="202"/>
      <c r="C8" s="217"/>
      <c r="D8" s="218"/>
      <c r="E8" s="218"/>
      <c r="F8" s="219"/>
      <c r="G8" s="213"/>
      <c r="H8" s="213"/>
      <c r="I8" s="226" t="s">
        <v>18</v>
      </c>
      <c r="J8" s="227">
        <v>27062.78</v>
      </c>
      <c r="K8" s="216" t="s">
        <v>333</v>
      </c>
      <c r="L8" s="228">
        <v>13067.72</v>
      </c>
    </row>
    <row r="9" spans="2:12" x14ac:dyDescent="0.45">
      <c r="B9" s="202"/>
      <c r="C9" s="217"/>
      <c r="D9" s="218"/>
      <c r="E9" s="218"/>
      <c r="F9" s="219"/>
      <c r="G9" s="213"/>
      <c r="H9" s="213"/>
      <c r="I9" s="216"/>
      <c r="J9" s="228"/>
      <c r="K9" s="216" t="s">
        <v>333</v>
      </c>
      <c r="L9" s="228">
        <v>12995.28</v>
      </c>
    </row>
    <row r="10" spans="2:12" x14ac:dyDescent="0.2">
      <c r="B10" s="202">
        <v>2</v>
      </c>
      <c r="C10" s="217" t="s">
        <v>244</v>
      </c>
      <c r="D10" s="221">
        <v>27062.78</v>
      </c>
      <c r="E10" s="222">
        <v>26512</v>
      </c>
      <c r="F10" s="223">
        <f>D10-E10</f>
        <v>550.77999999999884</v>
      </c>
      <c r="G10" s="224">
        <f>F10/E10*100</f>
        <v>2.0774743512371714</v>
      </c>
      <c r="H10" s="213" t="s">
        <v>260</v>
      </c>
      <c r="I10" s="225" t="s">
        <v>243</v>
      </c>
      <c r="J10" s="220">
        <f>SUM(J8:J9)</f>
        <v>27062.78</v>
      </c>
      <c r="K10" s="225" t="s">
        <v>243</v>
      </c>
      <c r="L10" s="220">
        <f>SUM(L8:L9)</f>
        <v>26063</v>
      </c>
    </row>
    <row r="11" spans="2:12" ht="57" x14ac:dyDescent="0.2">
      <c r="B11" s="202"/>
      <c r="C11" s="217"/>
      <c r="D11" s="218"/>
      <c r="E11" s="218"/>
      <c r="F11" s="229"/>
      <c r="G11" s="213"/>
      <c r="H11" s="213"/>
      <c r="I11" s="214" t="s">
        <v>746</v>
      </c>
      <c r="J11" s="220"/>
      <c r="K11" s="216" t="s">
        <v>747</v>
      </c>
      <c r="L11" s="220"/>
    </row>
    <row r="12" spans="2:12" x14ac:dyDescent="0.45">
      <c r="B12" s="202"/>
      <c r="C12" s="217"/>
      <c r="D12" s="218"/>
      <c r="E12" s="218"/>
      <c r="F12" s="219"/>
      <c r="G12" s="213"/>
      <c r="H12" s="213"/>
      <c r="I12" s="230" t="s">
        <v>17</v>
      </c>
      <c r="J12" s="231">
        <v>3.83</v>
      </c>
      <c r="K12" s="232" t="s">
        <v>17</v>
      </c>
      <c r="L12" s="228">
        <v>9.85</v>
      </c>
    </row>
    <row r="13" spans="2:12" x14ac:dyDescent="0.45">
      <c r="B13" s="202"/>
      <c r="C13" s="217"/>
      <c r="D13" s="218"/>
      <c r="E13" s="218"/>
      <c r="F13" s="219"/>
      <c r="G13" s="213"/>
      <c r="H13" s="213"/>
      <c r="I13" s="230" t="s">
        <v>728</v>
      </c>
      <c r="J13" s="231">
        <v>263.3</v>
      </c>
      <c r="K13" s="232" t="s">
        <v>563</v>
      </c>
      <c r="L13" s="228">
        <v>1100.23</v>
      </c>
    </row>
    <row r="14" spans="2:12" x14ac:dyDescent="0.45">
      <c r="B14" s="202"/>
      <c r="C14" s="217"/>
      <c r="D14" s="218"/>
      <c r="E14" s="218"/>
      <c r="F14" s="219"/>
      <c r="G14" s="213"/>
      <c r="H14" s="213"/>
      <c r="I14" s="233" t="s">
        <v>727</v>
      </c>
      <c r="J14" s="234">
        <v>72.44</v>
      </c>
      <c r="K14" s="232" t="s">
        <v>448</v>
      </c>
      <c r="L14" s="228">
        <v>526</v>
      </c>
    </row>
    <row r="15" spans="2:12" x14ac:dyDescent="0.45">
      <c r="B15" s="202"/>
      <c r="C15" s="217"/>
      <c r="D15" s="218"/>
      <c r="E15" s="218"/>
      <c r="F15" s="219"/>
      <c r="G15" s="213"/>
      <c r="H15" s="213"/>
      <c r="I15" s="230" t="s">
        <v>19</v>
      </c>
      <c r="J15" s="231">
        <v>2236.36</v>
      </c>
      <c r="K15" s="232" t="s">
        <v>19</v>
      </c>
      <c r="L15" s="228">
        <v>555.33000000000004</v>
      </c>
    </row>
    <row r="16" spans="2:12" x14ac:dyDescent="0.45">
      <c r="B16" s="202"/>
      <c r="C16" s="217"/>
      <c r="D16" s="218"/>
      <c r="E16" s="218"/>
      <c r="F16" s="219"/>
      <c r="G16" s="213"/>
      <c r="H16" s="213"/>
      <c r="I16" s="235"/>
      <c r="J16" s="228"/>
      <c r="K16" s="236"/>
      <c r="L16" s="228"/>
    </row>
    <row r="17" spans="2:14" x14ac:dyDescent="0.45">
      <c r="B17" s="202"/>
      <c r="C17" s="217"/>
      <c r="D17" s="218"/>
      <c r="E17" s="218"/>
      <c r="F17" s="219"/>
      <c r="G17" s="213"/>
      <c r="H17" s="213"/>
      <c r="I17" s="235"/>
      <c r="J17" s="228"/>
      <c r="L17" s="237"/>
    </row>
    <row r="18" spans="2:14" ht="57" x14ac:dyDescent="0.2">
      <c r="B18" s="202">
        <v>3</v>
      </c>
      <c r="C18" s="217" t="s">
        <v>245</v>
      </c>
      <c r="D18" s="221">
        <v>2575.9299999999998</v>
      </c>
      <c r="E18" s="222">
        <v>2281</v>
      </c>
      <c r="F18" s="223">
        <f>D18-E18</f>
        <v>294.92999999999984</v>
      </c>
      <c r="G18" s="224">
        <f>F18/E18*100</f>
        <v>12.929855326611129</v>
      </c>
      <c r="H18" s="213" t="s">
        <v>260</v>
      </c>
      <c r="I18" s="225" t="s">
        <v>13</v>
      </c>
      <c r="J18" s="220">
        <f>SUM(J12:J17)</f>
        <v>2575.9300000000003</v>
      </c>
      <c r="K18" s="225" t="s">
        <v>13</v>
      </c>
      <c r="L18" s="220">
        <f>SUM(L12:L16)</f>
        <v>2191.41</v>
      </c>
    </row>
    <row r="19" spans="2:14" ht="57" x14ac:dyDescent="0.2">
      <c r="B19" s="202"/>
      <c r="C19" s="217"/>
      <c r="D19" s="218"/>
      <c r="E19" s="218"/>
      <c r="F19" s="219"/>
      <c r="G19" s="213"/>
      <c r="H19" s="213"/>
      <c r="I19" s="214" t="s">
        <v>748</v>
      </c>
      <c r="J19" s="220" t="s">
        <v>12</v>
      </c>
      <c r="K19" s="216" t="s">
        <v>564</v>
      </c>
      <c r="L19" s="220" t="s">
        <v>12</v>
      </c>
      <c r="N19" s="210" t="s">
        <v>12</v>
      </c>
    </row>
    <row r="20" spans="2:14" x14ac:dyDescent="0.45">
      <c r="B20" s="202"/>
      <c r="C20" s="217"/>
      <c r="D20" s="218"/>
      <c r="E20" s="218"/>
      <c r="F20" s="219"/>
      <c r="G20" s="213"/>
      <c r="H20" s="213"/>
      <c r="I20" s="226" t="s">
        <v>659</v>
      </c>
      <c r="J20" s="227">
        <v>5989.52</v>
      </c>
      <c r="K20" s="216" t="s">
        <v>386</v>
      </c>
      <c r="L20" s="228">
        <v>4588.04</v>
      </c>
    </row>
    <row r="21" spans="2:14" x14ac:dyDescent="0.45">
      <c r="B21" s="202"/>
      <c r="C21" s="217"/>
      <c r="D21" s="218"/>
      <c r="E21" s="218"/>
      <c r="F21" s="219"/>
      <c r="G21" s="213"/>
      <c r="H21" s="213"/>
      <c r="I21" s="216"/>
      <c r="J21" s="228"/>
      <c r="K21" s="216" t="s">
        <v>388</v>
      </c>
      <c r="L21" s="228">
        <v>1073.8</v>
      </c>
    </row>
    <row r="22" spans="2:14" x14ac:dyDescent="0.45">
      <c r="B22" s="202"/>
      <c r="C22" s="217"/>
      <c r="D22" s="218"/>
      <c r="E22" s="218"/>
      <c r="F22" s="219"/>
      <c r="G22" s="213"/>
      <c r="H22" s="213"/>
      <c r="I22" s="216"/>
      <c r="J22" s="228"/>
      <c r="K22" s="216" t="s">
        <v>396</v>
      </c>
      <c r="L22" s="228">
        <v>462</v>
      </c>
    </row>
    <row r="23" spans="2:14" x14ac:dyDescent="0.45">
      <c r="B23" s="202">
        <v>4</v>
      </c>
      <c r="C23" s="217" t="s">
        <v>402</v>
      </c>
      <c r="D23" s="238">
        <v>5989.52</v>
      </c>
      <c r="E23" s="222">
        <v>6007.91</v>
      </c>
      <c r="F23" s="223">
        <f>D23-E23</f>
        <v>-18.389999999999418</v>
      </c>
      <c r="G23" s="224">
        <f>F23/E23*100</f>
        <v>-0.30609646282982628</v>
      </c>
      <c r="H23" s="213" t="s">
        <v>260</v>
      </c>
      <c r="I23" s="225" t="s">
        <v>13</v>
      </c>
      <c r="J23" s="220">
        <f>SUM(J20:J22)</f>
        <v>5989.52</v>
      </c>
      <c r="K23" s="225" t="s">
        <v>13</v>
      </c>
      <c r="L23" s="220">
        <f>SUM(L20:L22)</f>
        <v>6123.84</v>
      </c>
    </row>
    <row r="24" spans="2:14" x14ac:dyDescent="0.2">
      <c r="B24" s="202"/>
      <c r="C24" s="217"/>
      <c r="D24" s="218"/>
      <c r="E24" s="218"/>
      <c r="F24" s="219"/>
      <c r="G24" s="213"/>
      <c r="H24" s="213"/>
      <c r="I24" s="239" t="s">
        <v>749</v>
      </c>
      <c r="J24" s="220">
        <v>0</v>
      </c>
      <c r="K24" s="240" t="s">
        <v>749</v>
      </c>
      <c r="L24" s="220">
        <v>0</v>
      </c>
    </row>
    <row r="25" spans="2:14" x14ac:dyDescent="0.2">
      <c r="B25" s="202">
        <v>5</v>
      </c>
      <c r="C25" s="217" t="s">
        <v>403</v>
      </c>
      <c r="D25" s="221">
        <v>0</v>
      </c>
      <c r="E25" s="222">
        <v>0</v>
      </c>
      <c r="F25" s="223">
        <f>D25-E25</f>
        <v>0</v>
      </c>
      <c r="G25" s="224">
        <v>0</v>
      </c>
      <c r="H25" s="213" t="s">
        <v>97</v>
      </c>
      <c r="I25" s="225" t="s">
        <v>13</v>
      </c>
      <c r="J25" s="220">
        <f>SUM(J24:J24)</f>
        <v>0</v>
      </c>
      <c r="K25" s="225" t="s">
        <v>13</v>
      </c>
      <c r="L25" s="220">
        <f>SUM(L24:L24)</f>
        <v>0</v>
      </c>
    </row>
    <row r="26" spans="2:14" ht="246.75" customHeight="1" x14ac:dyDescent="0.2">
      <c r="B26" s="202"/>
      <c r="C26" s="217"/>
      <c r="D26" s="218"/>
      <c r="E26" s="218"/>
      <c r="F26" s="219"/>
      <c r="G26" s="213"/>
      <c r="H26" s="213"/>
      <c r="I26" s="241" t="s">
        <v>815</v>
      </c>
      <c r="J26" s="220"/>
      <c r="K26" s="216" t="s">
        <v>565</v>
      </c>
      <c r="L26" s="220"/>
    </row>
    <row r="27" spans="2:14" x14ac:dyDescent="0.45">
      <c r="B27" s="202"/>
      <c r="C27" s="217"/>
      <c r="D27" s="218"/>
      <c r="E27" s="218"/>
      <c r="F27" s="219"/>
      <c r="G27" s="213"/>
      <c r="H27" s="213"/>
      <c r="I27" s="230" t="s">
        <v>332</v>
      </c>
      <c r="J27" s="231">
        <v>20</v>
      </c>
      <c r="K27" s="235" t="s">
        <v>553</v>
      </c>
      <c r="L27" s="228">
        <v>154.91999999999999</v>
      </c>
    </row>
    <row r="28" spans="2:14" x14ac:dyDescent="0.45">
      <c r="B28" s="202"/>
      <c r="C28" s="218"/>
      <c r="D28" s="218"/>
      <c r="E28" s="218"/>
      <c r="F28" s="219"/>
      <c r="G28" s="213"/>
      <c r="H28" s="213"/>
      <c r="I28" s="230" t="s">
        <v>661</v>
      </c>
      <c r="J28" s="231">
        <v>154</v>
      </c>
      <c r="K28" s="235" t="s">
        <v>332</v>
      </c>
      <c r="L28" s="228">
        <v>340</v>
      </c>
    </row>
    <row r="29" spans="2:14" x14ac:dyDescent="0.45">
      <c r="B29" s="202"/>
      <c r="C29" s="217"/>
      <c r="D29" s="218"/>
      <c r="E29" s="218"/>
      <c r="F29" s="219"/>
      <c r="G29" s="213"/>
      <c r="H29" s="213"/>
      <c r="I29" s="230" t="s">
        <v>207</v>
      </c>
      <c r="J29" s="231">
        <v>180</v>
      </c>
      <c r="K29" s="235" t="s">
        <v>207</v>
      </c>
      <c r="L29" s="228">
        <v>180</v>
      </c>
    </row>
    <row r="30" spans="2:14" x14ac:dyDescent="0.45">
      <c r="B30" s="202"/>
      <c r="C30" s="218"/>
      <c r="D30" s="218"/>
      <c r="E30" s="218"/>
      <c r="F30" s="219"/>
      <c r="G30" s="213"/>
      <c r="H30" s="213"/>
      <c r="I30" s="230" t="s">
        <v>259</v>
      </c>
      <c r="J30" s="231">
        <v>259.22000000000003</v>
      </c>
      <c r="K30" s="235" t="s">
        <v>385</v>
      </c>
      <c r="L30" s="228">
        <v>240</v>
      </c>
    </row>
    <row r="31" spans="2:14" x14ac:dyDescent="0.45">
      <c r="B31" s="202"/>
      <c r="C31" s="217"/>
      <c r="D31" s="218"/>
      <c r="E31" s="218"/>
      <c r="F31" s="219"/>
      <c r="G31" s="213"/>
      <c r="H31" s="213"/>
      <c r="I31" s="230" t="s">
        <v>636</v>
      </c>
      <c r="J31" s="231">
        <v>240</v>
      </c>
      <c r="K31" s="235" t="s">
        <v>259</v>
      </c>
      <c r="L31" s="228">
        <v>82.2</v>
      </c>
    </row>
    <row r="32" spans="2:14" x14ac:dyDescent="0.45">
      <c r="B32" s="202"/>
      <c r="C32" s="218"/>
      <c r="D32" s="218"/>
      <c r="E32" s="218"/>
      <c r="F32" s="219"/>
      <c r="G32" s="213"/>
      <c r="H32" s="213"/>
      <c r="I32" s="230" t="s">
        <v>205</v>
      </c>
      <c r="J32" s="231">
        <v>650</v>
      </c>
      <c r="K32" s="235" t="s">
        <v>406</v>
      </c>
      <c r="L32" s="228"/>
    </row>
    <row r="33" spans="2:13" x14ac:dyDescent="0.45">
      <c r="B33" s="202"/>
      <c r="C33" s="218"/>
      <c r="D33" s="218"/>
      <c r="E33" s="218"/>
      <c r="F33" s="219"/>
      <c r="G33" s="213"/>
      <c r="H33" s="213"/>
      <c r="I33" s="230" t="s">
        <v>338</v>
      </c>
      <c r="J33" s="231">
        <v>400</v>
      </c>
      <c r="K33" s="235" t="s">
        <v>485</v>
      </c>
      <c r="L33" s="228">
        <v>500</v>
      </c>
    </row>
    <row r="34" spans="2:13" x14ac:dyDescent="0.45">
      <c r="B34" s="202"/>
      <c r="C34" s="218"/>
      <c r="D34" s="219"/>
      <c r="E34" s="219"/>
      <c r="F34" s="242"/>
      <c r="G34" s="240"/>
      <c r="H34" s="240"/>
      <c r="I34" s="230" t="s">
        <v>209</v>
      </c>
      <c r="J34" s="231">
        <v>2196</v>
      </c>
      <c r="K34" s="235" t="s">
        <v>205</v>
      </c>
      <c r="L34" s="228">
        <v>1000</v>
      </c>
      <c r="M34" s="226"/>
    </row>
    <row r="35" spans="2:13" x14ac:dyDescent="0.45">
      <c r="B35" s="202"/>
      <c r="C35" s="218"/>
      <c r="D35" s="218"/>
      <c r="E35" s="218"/>
      <c r="F35" s="219"/>
      <c r="G35" s="213"/>
      <c r="H35" s="213"/>
      <c r="I35" s="230" t="s">
        <v>638</v>
      </c>
      <c r="J35" s="231">
        <v>1120.52</v>
      </c>
      <c r="K35" s="235" t="s">
        <v>338</v>
      </c>
      <c r="L35" s="228">
        <v>500</v>
      </c>
      <c r="M35" s="226"/>
    </row>
    <row r="36" spans="2:13" x14ac:dyDescent="0.45">
      <c r="B36" s="202"/>
      <c r="C36" s="217"/>
      <c r="D36" s="218"/>
      <c r="E36" s="218"/>
      <c r="F36" s="219"/>
      <c r="G36" s="213"/>
      <c r="H36" s="213"/>
      <c r="I36" s="230" t="s">
        <v>639</v>
      </c>
      <c r="J36" s="231">
        <v>494.82</v>
      </c>
      <c r="K36" s="235" t="s">
        <v>209</v>
      </c>
      <c r="L36" s="228">
        <v>2990.4</v>
      </c>
      <c r="M36" s="226"/>
    </row>
    <row r="37" spans="2:13" ht="27.75" customHeight="1" x14ac:dyDescent="0.45">
      <c r="B37" s="202"/>
      <c r="C37" s="217"/>
      <c r="D37" s="218"/>
      <c r="E37" s="218"/>
      <c r="F37" s="219"/>
      <c r="G37" s="213"/>
      <c r="H37" s="213"/>
      <c r="I37" s="230" t="s">
        <v>640</v>
      </c>
      <c r="J37" s="231">
        <v>7620</v>
      </c>
      <c r="K37" s="235" t="s">
        <v>486</v>
      </c>
      <c r="L37" s="228">
        <v>1465.12</v>
      </c>
    </row>
    <row r="38" spans="2:13" x14ac:dyDescent="0.45">
      <c r="B38" s="202"/>
      <c r="C38" s="217"/>
      <c r="D38" s="218"/>
      <c r="E38" s="218"/>
      <c r="F38" s="219"/>
      <c r="G38" s="213"/>
      <c r="H38" s="213"/>
      <c r="I38" s="230" t="s">
        <v>641</v>
      </c>
      <c r="J38" s="231">
        <v>415.55</v>
      </c>
      <c r="K38" s="235" t="s">
        <v>404</v>
      </c>
      <c r="L38" s="228"/>
    </row>
    <row r="39" spans="2:13" x14ac:dyDescent="0.45">
      <c r="B39" s="202"/>
      <c r="C39" s="217"/>
      <c r="D39" s="218"/>
      <c r="E39" s="218"/>
      <c r="F39" s="219"/>
      <c r="G39" s="213"/>
      <c r="H39" s="213"/>
      <c r="I39" s="230" t="s">
        <v>642</v>
      </c>
      <c r="J39" s="231">
        <v>55</v>
      </c>
      <c r="K39" s="235" t="s">
        <v>405</v>
      </c>
      <c r="L39" s="228"/>
    </row>
    <row r="40" spans="2:13" x14ac:dyDescent="0.45">
      <c r="B40" s="202"/>
      <c r="C40" s="217"/>
      <c r="D40" s="218"/>
      <c r="E40" s="218"/>
      <c r="F40" s="219"/>
      <c r="G40" s="213"/>
      <c r="H40" s="213"/>
      <c r="I40" s="230" t="s">
        <v>488</v>
      </c>
      <c r="J40" s="231">
        <v>211.2</v>
      </c>
      <c r="K40" s="235" t="s">
        <v>488</v>
      </c>
      <c r="L40" s="228">
        <v>19.2</v>
      </c>
    </row>
    <row r="41" spans="2:13" x14ac:dyDescent="0.45">
      <c r="B41" s="202"/>
      <c r="C41" s="217"/>
      <c r="D41" s="218"/>
      <c r="E41" s="218"/>
      <c r="F41" s="219"/>
      <c r="G41" s="213"/>
      <c r="H41" s="213"/>
      <c r="I41" s="230" t="s">
        <v>208</v>
      </c>
      <c r="J41" s="231">
        <v>180</v>
      </c>
      <c r="K41" s="235" t="s">
        <v>560</v>
      </c>
      <c r="L41" s="228">
        <v>224</v>
      </c>
    </row>
    <row r="42" spans="2:13" x14ac:dyDescent="0.45">
      <c r="B42" s="202"/>
      <c r="C42" s="217"/>
      <c r="D42" s="218"/>
      <c r="E42" s="218"/>
      <c r="F42" s="219"/>
      <c r="G42" s="213"/>
      <c r="H42" s="213"/>
      <c r="I42" s="230" t="s">
        <v>398</v>
      </c>
      <c r="J42" s="231">
        <v>1144</v>
      </c>
      <c r="K42" s="235" t="s">
        <v>559</v>
      </c>
      <c r="L42" s="228">
        <v>305</v>
      </c>
    </row>
    <row r="43" spans="2:13" x14ac:dyDescent="0.45">
      <c r="B43" s="202"/>
      <c r="C43" s="217"/>
      <c r="D43" s="218"/>
      <c r="E43" s="218"/>
      <c r="F43" s="219"/>
      <c r="G43" s="213"/>
      <c r="H43" s="213"/>
      <c r="I43" s="230"/>
      <c r="J43" s="231"/>
      <c r="K43" s="235" t="s">
        <v>208</v>
      </c>
      <c r="L43" s="228">
        <v>85.2</v>
      </c>
    </row>
    <row r="44" spans="2:13" x14ac:dyDescent="0.45">
      <c r="B44" s="202"/>
      <c r="C44" s="217"/>
      <c r="D44" s="218"/>
      <c r="E44" s="218"/>
      <c r="F44" s="219"/>
      <c r="G44" s="213"/>
      <c r="H44" s="213"/>
      <c r="I44" s="230" t="s">
        <v>399</v>
      </c>
      <c r="J44" s="231">
        <v>605</v>
      </c>
      <c r="K44" s="235" t="s">
        <v>398</v>
      </c>
      <c r="L44" s="228">
        <v>720</v>
      </c>
    </row>
    <row r="45" spans="2:13" x14ac:dyDescent="0.45">
      <c r="B45" s="202"/>
      <c r="C45" s="217"/>
      <c r="D45" s="218"/>
      <c r="E45" s="218"/>
      <c r="F45" s="219"/>
      <c r="G45" s="213"/>
      <c r="H45" s="213"/>
      <c r="I45" s="230" t="s">
        <v>554</v>
      </c>
      <c r="J45" s="231">
        <v>2470.36</v>
      </c>
      <c r="K45" s="235" t="s">
        <v>339</v>
      </c>
      <c r="L45" s="228">
        <v>2028.13</v>
      </c>
    </row>
    <row r="46" spans="2:13" x14ac:dyDescent="0.45">
      <c r="B46" s="202"/>
      <c r="C46" s="217"/>
      <c r="D46" s="218"/>
      <c r="E46" s="218"/>
      <c r="F46" s="219"/>
      <c r="G46" s="213"/>
      <c r="H46" s="213"/>
      <c r="I46" s="230" t="s">
        <v>644</v>
      </c>
      <c r="J46" s="231">
        <v>588</v>
      </c>
      <c r="K46" s="235" t="s">
        <v>399</v>
      </c>
      <c r="L46" s="228">
        <v>1488</v>
      </c>
      <c r="M46" s="226"/>
    </row>
    <row r="47" spans="2:13" x14ac:dyDescent="0.45">
      <c r="B47" s="202"/>
      <c r="C47" s="217"/>
      <c r="D47" s="218"/>
      <c r="E47" s="218"/>
      <c r="F47" s="219"/>
      <c r="G47" s="213"/>
      <c r="H47" s="213"/>
      <c r="I47" s="230" t="s">
        <v>490</v>
      </c>
      <c r="J47" s="231">
        <v>314.39999999999998</v>
      </c>
      <c r="K47" s="235" t="s">
        <v>558</v>
      </c>
      <c r="L47" s="228">
        <v>9944.7199999999993</v>
      </c>
      <c r="M47" s="226"/>
    </row>
    <row r="48" spans="2:13" x14ac:dyDescent="0.45">
      <c r="B48" s="202"/>
      <c r="C48" s="217"/>
      <c r="D48" s="218"/>
      <c r="E48" s="218"/>
      <c r="F48" s="219"/>
      <c r="G48" s="213"/>
      <c r="H48" s="213"/>
      <c r="I48" s="230" t="s">
        <v>555</v>
      </c>
      <c r="J48" s="231">
        <v>268.8</v>
      </c>
      <c r="K48" s="235" t="s">
        <v>554</v>
      </c>
      <c r="L48" s="228">
        <v>531.6</v>
      </c>
    </row>
    <row r="49" spans="2:13" x14ac:dyDescent="0.45">
      <c r="B49" s="202"/>
      <c r="C49" s="217"/>
      <c r="D49" s="218"/>
      <c r="E49" s="218"/>
      <c r="F49" s="219"/>
      <c r="G49" s="213"/>
      <c r="H49" s="213"/>
      <c r="I49" s="230" t="s">
        <v>401</v>
      </c>
      <c r="J49" s="231">
        <v>270</v>
      </c>
      <c r="K49" s="235" t="s">
        <v>489</v>
      </c>
      <c r="L49" s="228">
        <v>3430</v>
      </c>
      <c r="M49" s="226"/>
    </row>
    <row r="50" spans="2:13" x14ac:dyDescent="0.45">
      <c r="B50" s="202"/>
      <c r="C50" s="217"/>
      <c r="D50" s="218"/>
      <c r="E50" s="218"/>
      <c r="F50" s="219"/>
      <c r="G50" s="213"/>
      <c r="H50" s="213"/>
      <c r="I50" s="230" t="s">
        <v>556</v>
      </c>
      <c r="J50" s="231">
        <v>720</v>
      </c>
      <c r="K50" s="235" t="s">
        <v>401</v>
      </c>
      <c r="L50" s="228">
        <v>419</v>
      </c>
    </row>
    <row r="51" spans="2:13" x14ac:dyDescent="0.45">
      <c r="B51" s="202"/>
      <c r="C51" s="217"/>
      <c r="D51" s="218"/>
      <c r="E51" s="218"/>
      <c r="F51" s="219"/>
      <c r="G51" s="213"/>
      <c r="H51" s="213"/>
      <c r="I51" s="216"/>
      <c r="J51" s="243"/>
      <c r="K51" s="235" t="s">
        <v>491</v>
      </c>
      <c r="L51" s="228">
        <v>945</v>
      </c>
    </row>
    <row r="52" spans="2:13" x14ac:dyDescent="0.45">
      <c r="B52" s="202"/>
      <c r="C52" s="217"/>
      <c r="D52" s="218"/>
      <c r="E52" s="218"/>
      <c r="F52" s="219"/>
      <c r="G52" s="213"/>
      <c r="H52" s="213"/>
      <c r="I52" s="235"/>
      <c r="J52" s="228"/>
      <c r="K52" s="235" t="s">
        <v>557</v>
      </c>
      <c r="L52" s="228">
        <v>1539.96</v>
      </c>
    </row>
    <row r="53" spans="2:13" ht="57" x14ac:dyDescent="0.2">
      <c r="B53" s="202">
        <v>6</v>
      </c>
      <c r="C53" s="217" t="s">
        <v>415</v>
      </c>
      <c r="D53" s="221">
        <v>20576.87</v>
      </c>
      <c r="E53" s="222">
        <v>29132</v>
      </c>
      <c r="F53" s="223">
        <f>D53-E53</f>
        <v>-8555.130000000001</v>
      </c>
      <c r="G53" s="224">
        <f>F53/E53*100</f>
        <v>-29.366778799945081</v>
      </c>
      <c r="H53" s="213" t="s">
        <v>260</v>
      </c>
      <c r="I53" s="225" t="s">
        <v>13</v>
      </c>
      <c r="J53" s="244">
        <f>SUM(J27:J52)</f>
        <v>20576.87</v>
      </c>
      <c r="K53" s="225" t="s">
        <v>13</v>
      </c>
      <c r="L53" s="244">
        <f>SUM(L27:L52)</f>
        <v>29132.449999999997</v>
      </c>
    </row>
    <row r="54" spans="2:13" ht="57" x14ac:dyDescent="0.2">
      <c r="B54" s="202"/>
      <c r="C54" s="217"/>
      <c r="D54" s="218"/>
      <c r="E54" s="218"/>
      <c r="F54" s="219"/>
      <c r="G54" s="213"/>
      <c r="H54" s="213"/>
      <c r="I54" s="214" t="s">
        <v>750</v>
      </c>
      <c r="J54" s="220"/>
      <c r="K54" s="216" t="s">
        <v>751</v>
      </c>
      <c r="L54" s="220"/>
    </row>
    <row r="55" spans="2:13" ht="85.5" x14ac:dyDescent="0.2">
      <c r="B55" s="202">
        <v>7</v>
      </c>
      <c r="C55" s="217" t="s">
        <v>246</v>
      </c>
      <c r="D55" s="221">
        <v>17665</v>
      </c>
      <c r="E55" s="222">
        <v>7343.08</v>
      </c>
      <c r="F55" s="223">
        <f>D55-E55</f>
        <v>10321.92</v>
      </c>
      <c r="G55" s="224">
        <f>F55/D55*100</f>
        <v>58.431474667421455</v>
      </c>
      <c r="H55" s="213" t="s">
        <v>260</v>
      </c>
      <c r="I55" s="225" t="s">
        <v>13</v>
      </c>
      <c r="J55" s="220">
        <v>17665</v>
      </c>
      <c r="K55" s="225" t="s">
        <v>13</v>
      </c>
      <c r="L55" s="220">
        <v>7343.08</v>
      </c>
    </row>
    <row r="56" spans="2:13" ht="57" x14ac:dyDescent="0.45">
      <c r="B56" s="202"/>
      <c r="C56" s="217"/>
      <c r="D56" s="218"/>
      <c r="E56" s="218"/>
      <c r="F56" s="219"/>
      <c r="G56" s="213"/>
      <c r="H56" s="213"/>
      <c r="I56" s="214" t="s">
        <v>752</v>
      </c>
      <c r="J56" s="220">
        <v>17665</v>
      </c>
      <c r="K56" s="216" t="s">
        <v>752</v>
      </c>
      <c r="L56" s="220">
        <v>7343.08</v>
      </c>
      <c r="M56" s="226"/>
    </row>
    <row r="57" spans="2:13" ht="57" x14ac:dyDescent="0.2">
      <c r="B57" s="202">
        <v>8</v>
      </c>
      <c r="C57" s="217" t="s">
        <v>247</v>
      </c>
      <c r="D57" s="221">
        <v>17665</v>
      </c>
      <c r="E57" s="245">
        <v>7343.08</v>
      </c>
      <c r="F57" s="223">
        <f>D57-E57</f>
        <v>10321.92</v>
      </c>
      <c r="G57" s="224">
        <f>F57/D57*100</f>
        <v>58.431474667421455</v>
      </c>
      <c r="H57" s="213" t="s">
        <v>260</v>
      </c>
      <c r="I57" s="225" t="s">
        <v>13</v>
      </c>
      <c r="J57" s="220">
        <f>SUM(J56)</f>
        <v>17665</v>
      </c>
      <c r="K57" s="225" t="s">
        <v>13</v>
      </c>
      <c r="L57" s="220">
        <v>7343.08</v>
      </c>
    </row>
    <row r="58" spans="2:13" ht="85.5" x14ac:dyDescent="0.2">
      <c r="B58" s="202"/>
      <c r="C58" s="217"/>
      <c r="D58" s="218"/>
      <c r="E58" s="218"/>
      <c r="F58" s="219"/>
      <c r="G58" s="213"/>
      <c r="H58" s="213"/>
      <c r="I58" s="214" t="s">
        <v>816</v>
      </c>
      <c r="J58" s="220" t="s">
        <v>12</v>
      </c>
      <c r="K58" s="216" t="s">
        <v>753</v>
      </c>
      <c r="L58" s="220" t="s">
        <v>12</v>
      </c>
    </row>
    <row r="59" spans="2:13" x14ac:dyDescent="0.45">
      <c r="B59" s="202"/>
      <c r="C59" s="217"/>
      <c r="D59" s="219"/>
      <c r="E59" s="219"/>
      <c r="F59" s="219"/>
      <c r="G59" s="213"/>
      <c r="H59" s="213"/>
      <c r="I59" s="246" t="s">
        <v>729</v>
      </c>
      <c r="J59" s="228">
        <v>75957</v>
      </c>
      <c r="K59" s="246" t="s">
        <v>477</v>
      </c>
      <c r="L59" s="228">
        <v>582.84</v>
      </c>
    </row>
    <row r="60" spans="2:13" x14ac:dyDescent="0.45">
      <c r="B60" s="202"/>
      <c r="C60" s="217"/>
      <c r="D60" s="219"/>
      <c r="E60" s="219"/>
      <c r="F60" s="219"/>
      <c r="G60" s="213"/>
      <c r="H60" s="213"/>
      <c r="I60" s="233" t="s">
        <v>580</v>
      </c>
      <c r="J60" s="229">
        <v>225.27</v>
      </c>
      <c r="K60" s="246" t="s">
        <v>478</v>
      </c>
      <c r="L60" s="228">
        <v>135.19999999999999</v>
      </c>
    </row>
    <row r="61" spans="2:13" x14ac:dyDescent="0.45">
      <c r="B61" s="202"/>
      <c r="C61" s="217"/>
      <c r="D61" s="219"/>
      <c r="E61" s="219"/>
      <c r="F61" s="219"/>
      <c r="G61" s="213"/>
      <c r="H61" s="213"/>
      <c r="I61" s="246" t="s">
        <v>737</v>
      </c>
      <c r="J61" s="256">
        <v>-367.29</v>
      </c>
      <c r="K61" s="246" t="s">
        <v>479</v>
      </c>
      <c r="L61" s="228">
        <v>211</v>
      </c>
    </row>
    <row r="62" spans="2:13" x14ac:dyDescent="0.45">
      <c r="B62" s="202"/>
      <c r="C62" s="217"/>
      <c r="D62" s="219"/>
      <c r="E62" s="219"/>
      <c r="F62" s="219"/>
      <c r="G62" s="213"/>
      <c r="H62" s="213"/>
      <c r="I62" s="246" t="s">
        <v>737</v>
      </c>
      <c r="J62" s="256">
        <v>-367.29</v>
      </c>
      <c r="K62" s="216" t="s">
        <v>12</v>
      </c>
      <c r="L62" s="220"/>
    </row>
    <row r="63" spans="2:13" x14ac:dyDescent="0.2">
      <c r="B63" s="202"/>
      <c r="C63" s="217"/>
      <c r="D63" s="219"/>
      <c r="E63" s="219"/>
      <c r="F63" s="219"/>
      <c r="G63" s="213"/>
      <c r="H63" s="213"/>
      <c r="I63" s="216" t="s">
        <v>741</v>
      </c>
      <c r="J63" s="220">
        <v>125</v>
      </c>
      <c r="K63" s="216"/>
      <c r="L63" s="220"/>
    </row>
    <row r="64" spans="2:13" ht="57" x14ac:dyDescent="0.2">
      <c r="B64" s="202">
        <v>9</v>
      </c>
      <c r="C64" s="217" t="s">
        <v>248</v>
      </c>
      <c r="D64" s="248">
        <v>75573</v>
      </c>
      <c r="E64" s="222">
        <v>75957.23</v>
      </c>
      <c r="F64" s="223">
        <f>D64-E64</f>
        <v>-384.22999999999593</v>
      </c>
      <c r="G64" s="224">
        <f>F64/D64*100</f>
        <v>-0.50842232014078559</v>
      </c>
      <c r="H64" s="213" t="s">
        <v>260</v>
      </c>
      <c r="I64" s="225" t="s">
        <v>13</v>
      </c>
      <c r="J64" s="220">
        <v>75573</v>
      </c>
      <c r="K64" s="225" t="s">
        <v>13</v>
      </c>
      <c r="L64" s="220">
        <f>SUM(L59:L62)</f>
        <v>929.04</v>
      </c>
    </row>
    <row r="65" spans="2:12" x14ac:dyDescent="0.2">
      <c r="B65" s="202"/>
      <c r="C65" s="217"/>
      <c r="D65" s="218"/>
      <c r="E65" s="218"/>
      <c r="F65" s="219"/>
      <c r="G65" s="213"/>
      <c r="H65" s="213"/>
      <c r="I65" s="247" t="s">
        <v>755</v>
      </c>
      <c r="J65" s="220" t="s">
        <v>253</v>
      </c>
      <c r="K65" s="225" t="s">
        <v>451</v>
      </c>
      <c r="L65" s="220" t="s">
        <v>253</v>
      </c>
    </row>
    <row r="66" spans="2:12" ht="57" x14ac:dyDescent="0.2">
      <c r="B66" s="202">
        <v>10</v>
      </c>
      <c r="C66" s="217" t="s">
        <v>249</v>
      </c>
      <c r="D66" s="248">
        <v>0</v>
      </c>
      <c r="E66" s="245">
        <v>0</v>
      </c>
      <c r="F66" s="223">
        <f>D66-E66</f>
        <v>0</v>
      </c>
      <c r="G66" s="224">
        <v>0</v>
      </c>
      <c r="H66" s="213" t="s">
        <v>97</v>
      </c>
      <c r="I66" s="225" t="s">
        <v>13</v>
      </c>
      <c r="J66" s="220">
        <v>0</v>
      </c>
      <c r="K66" s="225" t="s">
        <v>13</v>
      </c>
      <c r="L66" s="220">
        <v>0</v>
      </c>
    </row>
    <row r="67" spans="2:12" ht="57" x14ac:dyDescent="0.2">
      <c r="B67" s="202"/>
      <c r="C67" s="217"/>
      <c r="D67" s="218"/>
      <c r="E67" s="218"/>
      <c r="F67" s="219"/>
      <c r="G67" s="213"/>
      <c r="H67" s="213"/>
      <c r="I67" s="214" t="s">
        <v>756</v>
      </c>
      <c r="J67" s="220" t="s">
        <v>373</v>
      </c>
      <c r="K67" s="216" t="s">
        <v>754</v>
      </c>
      <c r="L67" s="220" t="s">
        <v>373</v>
      </c>
    </row>
    <row r="68" spans="2:12" ht="57" x14ac:dyDescent="0.2">
      <c r="B68" s="202">
        <v>11</v>
      </c>
      <c r="C68" s="217" t="s">
        <v>250</v>
      </c>
      <c r="D68" s="221" t="s">
        <v>251</v>
      </c>
      <c r="E68" s="249" t="s">
        <v>251</v>
      </c>
      <c r="F68" s="223">
        <v>0</v>
      </c>
      <c r="G68" s="224">
        <v>0</v>
      </c>
      <c r="H68" s="213" t="s">
        <v>97</v>
      </c>
      <c r="I68" s="225" t="s">
        <v>13</v>
      </c>
      <c r="J68" s="220">
        <v>0</v>
      </c>
      <c r="K68" s="225" t="s">
        <v>13</v>
      </c>
      <c r="L68" s="220">
        <v>0</v>
      </c>
    </row>
    <row r="74" spans="2:12" x14ac:dyDescent="0.2">
      <c r="I74" s="255"/>
      <c r="K74" s="255"/>
    </row>
  </sheetData>
  <phoneticPr fontId="2" type="noConversion"/>
  <printOptions gridLines="1"/>
  <pageMargins left="0.70866141732283472" right="0.70866141732283472" top="0.74803149606299213" bottom="0.74803149606299213" header="0.31496062992125984" footer="0.31496062992125984"/>
  <pageSetup paperSize="9" scale="16" orientation="portrait" horizontalDpi="4294967293" verticalDpi="200" r:id="rId1"/>
  <headerFooter>
    <oddHeader>&amp;C&amp;"-,Regular"&amp;18EXPLANATION OF SIGNIFICANT DIFFERENCES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C2:K40"/>
  <sheetViews>
    <sheetView zoomScaleNormal="100" workbookViewId="0">
      <selection activeCell="C1" sqref="C1:F14"/>
    </sheetView>
  </sheetViews>
  <sheetFormatPr defaultColWidth="9.140625" defaultRowHeight="23.25" x14ac:dyDescent="0.35"/>
  <cols>
    <col min="1" max="2" width="9.140625" style="26"/>
    <col min="3" max="3" width="4.85546875" style="43" customWidth="1"/>
    <col min="4" max="4" width="75.7109375" style="26" customWidth="1"/>
    <col min="5" max="5" width="20.85546875" style="28" customWidth="1"/>
    <col min="6" max="6" width="17.42578125" style="29" customWidth="1"/>
    <col min="7" max="7" width="20.85546875" style="69" customWidth="1"/>
    <col min="8" max="8" width="15.140625" style="26" bestFit="1" customWidth="1"/>
    <col min="9" max="16384" width="9.140625" style="26"/>
  </cols>
  <sheetData>
    <row r="2" spans="3:11" x14ac:dyDescent="0.35">
      <c r="C2" s="155"/>
      <c r="D2" s="23"/>
      <c r="E2" s="102"/>
      <c r="F2" s="104"/>
    </row>
    <row r="3" spans="3:11" x14ac:dyDescent="0.35">
      <c r="C3" s="155">
        <v>1</v>
      </c>
      <c r="D3" s="146" t="s">
        <v>6</v>
      </c>
      <c r="E3" s="102" t="s">
        <v>253</v>
      </c>
      <c r="F3" s="104">
        <v>0</v>
      </c>
      <c r="G3" s="68"/>
      <c r="H3" s="72"/>
      <c r="I3" s="44"/>
      <c r="J3" s="44"/>
      <c r="K3" s="44"/>
    </row>
    <row r="4" spans="3:11" x14ac:dyDescent="0.35">
      <c r="C4" s="155"/>
      <c r="D4" s="23" t="s">
        <v>12</v>
      </c>
      <c r="E4" s="102"/>
      <c r="F4" s="104"/>
      <c r="G4" s="68"/>
      <c r="H4" s="72"/>
      <c r="I4" s="44"/>
      <c r="J4" s="44"/>
      <c r="K4" s="44"/>
    </row>
    <row r="5" spans="3:11" x14ac:dyDescent="0.35">
      <c r="C5" s="155">
        <v>2</v>
      </c>
      <c r="D5" s="146" t="s">
        <v>8</v>
      </c>
      <c r="E5" s="102" t="s">
        <v>12</v>
      </c>
      <c r="F5" s="104">
        <v>0</v>
      </c>
      <c r="H5" s="71"/>
    </row>
    <row r="6" spans="3:11" x14ac:dyDescent="0.35">
      <c r="C6" s="155"/>
      <c r="D6" s="23"/>
      <c r="E6" s="102"/>
      <c r="F6" s="104"/>
      <c r="H6" s="71"/>
    </row>
    <row r="7" spans="3:11" x14ac:dyDescent="0.35">
      <c r="C7" s="155"/>
      <c r="D7" s="147" t="s">
        <v>13</v>
      </c>
      <c r="E7" s="102"/>
      <c r="F7" s="104">
        <f>SUM(F5:F6)</f>
        <v>0</v>
      </c>
      <c r="H7" s="71"/>
    </row>
    <row r="8" spans="3:11" x14ac:dyDescent="0.35">
      <c r="C8" s="155"/>
      <c r="D8" s="23"/>
      <c r="E8" s="102"/>
      <c r="F8" s="104"/>
      <c r="H8" s="71"/>
    </row>
    <row r="9" spans="3:11" x14ac:dyDescent="0.35">
      <c r="C9" s="155">
        <v>3</v>
      </c>
      <c r="D9" s="146" t="s">
        <v>262</v>
      </c>
      <c r="E9" s="102"/>
      <c r="F9" s="104"/>
      <c r="H9" s="71"/>
    </row>
    <row r="10" spans="3:11" x14ac:dyDescent="0.35">
      <c r="C10" s="155"/>
      <c r="D10" s="23" t="s">
        <v>9</v>
      </c>
      <c r="E10" s="102" t="s">
        <v>393</v>
      </c>
      <c r="F10" s="56">
        <v>9773.56</v>
      </c>
      <c r="G10" s="46" t="s">
        <v>12</v>
      </c>
      <c r="H10" s="71"/>
    </row>
    <row r="11" spans="3:11" x14ac:dyDescent="0.35">
      <c r="C11" s="155"/>
      <c r="D11" s="23" t="s">
        <v>10</v>
      </c>
      <c r="E11" s="102" t="s">
        <v>394</v>
      </c>
      <c r="F11" s="56">
        <v>7891.64</v>
      </c>
      <c r="H11" s="71"/>
    </row>
    <row r="12" spans="3:11" x14ac:dyDescent="0.35">
      <c r="C12" s="155"/>
      <c r="D12" s="147" t="s">
        <v>13</v>
      </c>
      <c r="E12" s="102"/>
      <c r="F12" s="104">
        <f>SUM(F10:F11)</f>
        <v>17665.2</v>
      </c>
      <c r="H12" s="71"/>
    </row>
    <row r="13" spans="3:11" x14ac:dyDescent="0.35">
      <c r="C13" s="155"/>
      <c r="D13" s="23"/>
      <c r="E13" s="102"/>
      <c r="F13" s="104" t="s">
        <v>12</v>
      </c>
    </row>
    <row r="14" spans="3:11" x14ac:dyDescent="0.35">
      <c r="C14" s="155">
        <v>4</v>
      </c>
      <c r="D14" s="146" t="s">
        <v>47</v>
      </c>
      <c r="E14" s="102"/>
      <c r="F14" s="104">
        <f>F12-F7</f>
        <v>17665.2</v>
      </c>
      <c r="H14" s="71" t="s">
        <v>12</v>
      </c>
    </row>
    <row r="15" spans="3:11" x14ac:dyDescent="0.35">
      <c r="D15" s="45" t="s">
        <v>12</v>
      </c>
      <c r="F15" s="26"/>
    </row>
    <row r="16" spans="3:11" x14ac:dyDescent="0.35">
      <c r="D16" s="26" t="s">
        <v>12</v>
      </c>
      <c r="F16" s="48" t="s">
        <v>12</v>
      </c>
    </row>
    <row r="17" spans="4:8" x14ac:dyDescent="0.35">
      <c r="F17" s="29" t="s">
        <v>12</v>
      </c>
    </row>
    <row r="19" spans="4:8" x14ac:dyDescent="0.35">
      <c r="H19" s="71"/>
    </row>
    <row r="23" spans="4:8" x14ac:dyDescent="0.35">
      <c r="H23" s="46"/>
    </row>
    <row r="24" spans="4:8" x14ac:dyDescent="0.35">
      <c r="D24" s="45"/>
      <c r="F24" s="47"/>
    </row>
    <row r="35" spans="7:7" x14ac:dyDescent="0.35">
      <c r="G35" s="70" t="s">
        <v>12</v>
      </c>
    </row>
    <row r="40" spans="7:7" x14ac:dyDescent="0.35">
      <c r="G40" s="70" t="s">
        <v>12</v>
      </c>
    </row>
  </sheetData>
  <phoneticPr fontId="0" type="noConversion"/>
  <pageMargins left="0.74803149606299213" right="0.74803149606299213" top="0.98425196850393704" bottom="0.98425196850393704" header="0.51181102362204722" footer="0.51181102362204722"/>
  <pageSetup paperSize="9" scale="50" orientation="portrait" horizontalDpi="4294967293" r:id="rId1"/>
  <headerFooter alignWithMargins="0">
    <oddHeader>&amp;CDEBTORS AND CREDITORS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B43"/>
  <sheetViews>
    <sheetView topLeftCell="A6" zoomScaleNormal="100" workbookViewId="0">
      <selection activeCell="H17" sqref="H17"/>
    </sheetView>
  </sheetViews>
  <sheetFormatPr defaultRowHeight="12.75" x14ac:dyDescent="0.2"/>
  <cols>
    <col min="1" max="1" width="37.85546875" customWidth="1"/>
    <col min="2" max="2" width="13.5703125" customWidth="1"/>
  </cols>
  <sheetData>
    <row r="1" spans="1:2" x14ac:dyDescent="0.2">
      <c r="A1" t="s">
        <v>261</v>
      </c>
    </row>
    <row r="3" spans="1:2" x14ac:dyDescent="0.2">
      <c r="A3" t="s">
        <v>660</v>
      </c>
    </row>
    <row r="6" spans="1:2" x14ac:dyDescent="0.2">
      <c r="A6" t="s">
        <v>16</v>
      </c>
      <c r="B6" t="s">
        <v>13</v>
      </c>
    </row>
    <row r="8" spans="1:2" x14ac:dyDescent="0.2">
      <c r="A8" s="281" t="s">
        <v>33</v>
      </c>
    </row>
    <row r="9" spans="1:2" x14ac:dyDescent="0.2">
      <c r="A9" t="s">
        <v>17</v>
      </c>
      <c r="B9" s="297">
        <v>3.83</v>
      </c>
    </row>
    <row r="10" spans="1:2" x14ac:dyDescent="0.2">
      <c r="A10" t="s">
        <v>397</v>
      </c>
      <c r="B10" s="297">
        <v>335.74</v>
      </c>
    </row>
    <row r="11" spans="1:2" x14ac:dyDescent="0.2">
      <c r="A11" t="s">
        <v>18</v>
      </c>
      <c r="B11" s="297">
        <v>27062.78</v>
      </c>
    </row>
    <row r="12" spans="1:2" x14ac:dyDescent="0.2">
      <c r="A12" t="s">
        <v>19</v>
      </c>
      <c r="B12" s="297">
        <v>2236.36</v>
      </c>
    </row>
    <row r="13" spans="1:2" x14ac:dyDescent="0.2">
      <c r="A13" t="s">
        <v>34</v>
      </c>
      <c r="B13" s="297">
        <v>29638.71</v>
      </c>
    </row>
    <row r="14" spans="1:2" x14ac:dyDescent="0.2">
      <c r="B14" s="297"/>
    </row>
    <row r="15" spans="1:2" x14ac:dyDescent="0.2">
      <c r="A15" s="281" t="s">
        <v>35</v>
      </c>
      <c r="B15" s="297"/>
    </row>
    <row r="16" spans="1:2" x14ac:dyDescent="0.2">
      <c r="A16" t="s">
        <v>332</v>
      </c>
      <c r="B16" s="297">
        <v>20</v>
      </c>
    </row>
    <row r="17" spans="1:2" x14ac:dyDescent="0.2">
      <c r="A17" t="s">
        <v>661</v>
      </c>
      <c r="B17" s="297">
        <v>154</v>
      </c>
    </row>
    <row r="18" spans="1:2" x14ac:dyDescent="0.2">
      <c r="A18" t="s">
        <v>207</v>
      </c>
      <c r="B18" s="297">
        <v>180</v>
      </c>
    </row>
    <row r="19" spans="1:2" x14ac:dyDescent="0.2">
      <c r="A19" t="s">
        <v>259</v>
      </c>
      <c r="B19" s="297">
        <v>259.22000000000003</v>
      </c>
    </row>
    <row r="20" spans="1:2" x14ac:dyDescent="0.2">
      <c r="A20" t="s">
        <v>636</v>
      </c>
      <c r="B20" s="297">
        <v>240</v>
      </c>
    </row>
    <row r="21" spans="1:2" x14ac:dyDescent="0.2">
      <c r="A21" t="s">
        <v>205</v>
      </c>
      <c r="B21" s="297">
        <v>650</v>
      </c>
    </row>
    <row r="22" spans="1:2" x14ac:dyDescent="0.2">
      <c r="A22" t="s">
        <v>338</v>
      </c>
      <c r="B22" s="297">
        <v>400</v>
      </c>
    </row>
    <row r="23" spans="1:2" x14ac:dyDescent="0.2">
      <c r="A23" t="s">
        <v>209</v>
      </c>
      <c r="B23" s="297">
        <v>2196</v>
      </c>
    </row>
    <row r="24" spans="1:2" x14ac:dyDescent="0.2">
      <c r="A24" t="s">
        <v>638</v>
      </c>
      <c r="B24" s="297">
        <v>1120.52</v>
      </c>
    </row>
    <row r="25" spans="1:2" x14ac:dyDescent="0.2">
      <c r="A25" t="s">
        <v>639</v>
      </c>
      <c r="B25" s="297">
        <v>494.82</v>
      </c>
    </row>
    <row r="26" spans="1:2" x14ac:dyDescent="0.2">
      <c r="A26" t="s">
        <v>640</v>
      </c>
      <c r="B26" s="297">
        <v>7620</v>
      </c>
    </row>
    <row r="27" spans="1:2" x14ac:dyDescent="0.2">
      <c r="A27" t="s">
        <v>641</v>
      </c>
      <c r="B27" s="297">
        <v>415.55</v>
      </c>
    </row>
    <row r="28" spans="1:2" x14ac:dyDescent="0.2">
      <c r="A28" t="s">
        <v>642</v>
      </c>
      <c r="B28" s="297">
        <v>55</v>
      </c>
    </row>
    <row r="29" spans="1:2" x14ac:dyDescent="0.2">
      <c r="A29" t="s">
        <v>488</v>
      </c>
      <c r="B29" s="297">
        <v>211.2</v>
      </c>
    </row>
    <row r="30" spans="1:2" x14ac:dyDescent="0.2">
      <c r="A30" t="s">
        <v>208</v>
      </c>
      <c r="B30" s="297">
        <v>180</v>
      </c>
    </row>
    <row r="31" spans="1:2" x14ac:dyDescent="0.2">
      <c r="A31" t="s">
        <v>398</v>
      </c>
      <c r="B31" s="297">
        <v>1144</v>
      </c>
    </row>
    <row r="32" spans="1:2" x14ac:dyDescent="0.2">
      <c r="A32" t="s">
        <v>659</v>
      </c>
      <c r="B32" s="297">
        <v>5989.52</v>
      </c>
    </row>
    <row r="33" spans="1:2" x14ac:dyDescent="0.2">
      <c r="A33" t="s">
        <v>399</v>
      </c>
      <c r="B33" s="297">
        <v>605</v>
      </c>
    </row>
    <row r="34" spans="1:2" x14ac:dyDescent="0.2">
      <c r="A34" t="s">
        <v>554</v>
      </c>
      <c r="B34" s="297">
        <v>2470.36</v>
      </c>
    </row>
    <row r="35" spans="1:2" x14ac:dyDescent="0.2">
      <c r="A35" t="s">
        <v>644</v>
      </c>
      <c r="B35" s="297">
        <v>588</v>
      </c>
    </row>
    <row r="36" spans="1:2" x14ac:dyDescent="0.2">
      <c r="A36" t="s">
        <v>490</v>
      </c>
      <c r="B36" s="297">
        <v>314.39999999999998</v>
      </c>
    </row>
    <row r="37" spans="1:2" x14ac:dyDescent="0.2">
      <c r="A37" t="s">
        <v>555</v>
      </c>
      <c r="B37" s="297">
        <v>268.8</v>
      </c>
    </row>
    <row r="38" spans="1:2" x14ac:dyDescent="0.2">
      <c r="A38" t="s">
        <v>401</v>
      </c>
      <c r="B38" s="297">
        <v>270</v>
      </c>
    </row>
    <row r="39" spans="1:2" x14ac:dyDescent="0.2">
      <c r="A39" t="s">
        <v>556</v>
      </c>
      <c r="B39" s="297">
        <v>720</v>
      </c>
    </row>
    <row r="40" spans="1:2" x14ac:dyDescent="0.2">
      <c r="A40" t="s">
        <v>36</v>
      </c>
      <c r="B40" s="297">
        <v>26566.39</v>
      </c>
    </row>
    <row r="41" spans="1:2" x14ac:dyDescent="0.2">
      <c r="B41" s="297"/>
    </row>
    <row r="42" spans="1:2" x14ac:dyDescent="0.2">
      <c r="A42" t="s">
        <v>20</v>
      </c>
      <c r="B42" s="297">
        <v>3072.32</v>
      </c>
    </row>
    <row r="43" spans="1:2" x14ac:dyDescent="0.2">
      <c r="B43" s="297"/>
    </row>
  </sheetData>
  <phoneticPr fontId="0" type="noConversion"/>
  <pageMargins left="0.75" right="0.75" top="1" bottom="1" header="0.5" footer="0.5"/>
  <pageSetup paperSize="9" orientation="portrait" horizontalDpi="4294967293" r:id="rId1"/>
  <headerFooter alignWithMargins="0">
    <oddHeader>&amp;CINCOME AND SPENDING SUMMARY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pageSetUpPr fitToPage="1"/>
  </sheetPr>
  <dimension ref="A1:J77"/>
  <sheetViews>
    <sheetView topLeftCell="A67" zoomScaleNormal="100" workbookViewId="0">
      <selection activeCell="D6" sqref="D6"/>
    </sheetView>
  </sheetViews>
  <sheetFormatPr defaultColWidth="23.28515625" defaultRowHeight="12.75" x14ac:dyDescent="0.2"/>
  <cols>
    <col min="1" max="1" width="18.28515625" style="1" customWidth="1"/>
    <col min="2" max="2" width="10.140625" style="295" bestFit="1" customWidth="1"/>
    <col min="3" max="3" width="32.5703125" style="295" bestFit="1" customWidth="1"/>
    <col min="4" max="4" width="35.140625" style="295" bestFit="1" customWidth="1"/>
    <col min="5" max="5" width="38.85546875" style="295" bestFit="1" customWidth="1"/>
    <col min="6" max="6" width="6.85546875" style="295" bestFit="1" customWidth="1"/>
    <col min="7" max="7" width="9.5703125" style="295" bestFit="1" customWidth="1"/>
    <col min="8" max="8" width="8.5703125" style="295" bestFit="1" customWidth="1"/>
    <col min="9" max="9" width="9.5703125" style="295" bestFit="1" customWidth="1"/>
    <col min="10" max="10" width="15.140625" style="295" bestFit="1" customWidth="1"/>
  </cols>
  <sheetData>
    <row r="1" spans="1:10" ht="25.5" x14ac:dyDescent="0.2">
      <c r="A1" s="1" t="s">
        <v>730</v>
      </c>
    </row>
    <row r="2" spans="1:10" x14ac:dyDescent="0.2">
      <c r="A2" s="1" t="s">
        <v>731</v>
      </c>
    </row>
    <row r="4" spans="1:10" ht="25.5" x14ac:dyDescent="0.2">
      <c r="A4" s="1" t="s">
        <v>660</v>
      </c>
    </row>
    <row r="7" spans="1:10" x14ac:dyDescent="0.2">
      <c r="A7" s="1" t="s">
        <v>416</v>
      </c>
      <c r="B7" s="295" t="s">
        <v>14</v>
      </c>
      <c r="C7" s="295" t="s">
        <v>15</v>
      </c>
      <c r="D7" s="295" t="s">
        <v>417</v>
      </c>
      <c r="E7" s="295" t="s">
        <v>16</v>
      </c>
      <c r="F7" s="295" t="s">
        <v>732</v>
      </c>
      <c r="G7" s="295" t="s">
        <v>733</v>
      </c>
      <c r="H7" s="295" t="s">
        <v>7</v>
      </c>
      <c r="I7" s="295" t="s">
        <v>418</v>
      </c>
      <c r="J7" s="295" t="s">
        <v>734</v>
      </c>
    </row>
    <row r="9" spans="1:10" x14ac:dyDescent="0.2">
      <c r="A9" s="1" t="s">
        <v>735</v>
      </c>
      <c r="J9" s="295">
        <v>-272836.89</v>
      </c>
    </row>
    <row r="11" spans="1:10" x14ac:dyDescent="0.2">
      <c r="A11" s="1">
        <v>655</v>
      </c>
      <c r="B11" s="296">
        <v>42799</v>
      </c>
      <c r="C11" s="295" t="s">
        <v>702</v>
      </c>
      <c r="D11" s="295" t="s">
        <v>703</v>
      </c>
      <c r="E11" s="295" t="s">
        <v>640</v>
      </c>
      <c r="F11" s="295">
        <v>20</v>
      </c>
      <c r="G11" s="295">
        <v>-4600</v>
      </c>
      <c r="H11" s="295">
        <v>-920</v>
      </c>
      <c r="I11" s="295">
        <v>-5520</v>
      </c>
      <c r="J11" s="295">
        <v>-278356.89</v>
      </c>
    </row>
    <row r="12" spans="1:10" x14ac:dyDescent="0.2">
      <c r="A12" s="1">
        <v>654</v>
      </c>
      <c r="B12" s="296">
        <v>42799</v>
      </c>
      <c r="C12" s="295" t="s">
        <v>426</v>
      </c>
      <c r="E12" s="295" t="s">
        <v>661</v>
      </c>
      <c r="F12" s="295">
        <v>20</v>
      </c>
      <c r="G12" s="295">
        <v>-128.33000000000001</v>
      </c>
      <c r="H12" s="295">
        <v>-25.67</v>
      </c>
      <c r="I12" s="295">
        <v>-154</v>
      </c>
      <c r="J12" s="295">
        <v>-278510.89</v>
      </c>
    </row>
    <row r="13" spans="1:10" x14ac:dyDescent="0.2">
      <c r="A13" s="1">
        <v>653</v>
      </c>
      <c r="B13" s="296">
        <v>42766</v>
      </c>
      <c r="C13" s="295" t="s">
        <v>420</v>
      </c>
      <c r="D13" s="295" t="s">
        <v>676</v>
      </c>
      <c r="E13" s="295" t="s">
        <v>399</v>
      </c>
      <c r="G13" s="295">
        <v>-380</v>
      </c>
      <c r="H13" s="295">
        <v>0</v>
      </c>
      <c r="I13" s="295">
        <v>-380</v>
      </c>
      <c r="J13" s="295">
        <v>-278890.89</v>
      </c>
    </row>
    <row r="14" spans="1:10" x14ac:dyDescent="0.2">
      <c r="A14" s="1">
        <v>652</v>
      </c>
      <c r="B14" s="296">
        <v>42757</v>
      </c>
      <c r="C14" s="295" t="s">
        <v>425</v>
      </c>
      <c r="D14" s="295" t="s">
        <v>680</v>
      </c>
      <c r="E14" s="295" t="s">
        <v>659</v>
      </c>
      <c r="G14" s="295">
        <v>-1161.93</v>
      </c>
      <c r="H14" s="295">
        <v>0</v>
      </c>
      <c r="I14" s="295">
        <v>-1161.93</v>
      </c>
      <c r="J14" s="295">
        <v>-280052.82</v>
      </c>
    </row>
    <row r="15" spans="1:10" x14ac:dyDescent="0.2">
      <c r="A15" s="1">
        <v>651</v>
      </c>
      <c r="B15" s="296">
        <v>42757</v>
      </c>
      <c r="C15" s="295" t="s">
        <v>423</v>
      </c>
      <c r="D15" s="295" t="s">
        <v>681</v>
      </c>
      <c r="E15" s="295" t="s">
        <v>659</v>
      </c>
      <c r="G15" s="295">
        <v>-218.6</v>
      </c>
      <c r="H15" s="295">
        <v>0</v>
      </c>
      <c r="I15" s="295">
        <v>-218.6</v>
      </c>
      <c r="J15" s="295">
        <v>-280271.42</v>
      </c>
    </row>
    <row r="16" spans="1:10" x14ac:dyDescent="0.2">
      <c r="A16" s="1">
        <v>650</v>
      </c>
      <c r="B16" s="296">
        <v>42747</v>
      </c>
      <c r="C16" s="295" t="s">
        <v>421</v>
      </c>
      <c r="D16" s="295" t="s">
        <v>690</v>
      </c>
      <c r="E16" s="295" t="s">
        <v>488</v>
      </c>
      <c r="F16" s="295">
        <v>20</v>
      </c>
      <c r="G16" s="295">
        <v>-64</v>
      </c>
      <c r="H16" s="295">
        <v>-12.8</v>
      </c>
      <c r="I16" s="295">
        <v>-76.8</v>
      </c>
      <c r="J16" s="295">
        <v>-280348.21999999997</v>
      </c>
    </row>
    <row r="17" spans="1:10" x14ac:dyDescent="0.2">
      <c r="A17" s="1">
        <v>649</v>
      </c>
      <c r="B17" s="296">
        <v>42726</v>
      </c>
      <c r="C17" s="295" t="s">
        <v>677</v>
      </c>
      <c r="D17" s="295" t="s">
        <v>678</v>
      </c>
      <c r="E17" s="295" t="s">
        <v>399</v>
      </c>
      <c r="G17" s="295">
        <v>-105</v>
      </c>
      <c r="H17" s="295">
        <v>0</v>
      </c>
      <c r="I17" s="295">
        <v>-105</v>
      </c>
      <c r="J17" s="295">
        <v>-280453.21999999997</v>
      </c>
    </row>
    <row r="18" spans="1:10" x14ac:dyDescent="0.2">
      <c r="A18" s="1">
        <v>648</v>
      </c>
      <c r="B18" s="296">
        <v>42705</v>
      </c>
      <c r="C18" s="295" t="s">
        <v>420</v>
      </c>
      <c r="D18" s="295" t="s">
        <v>662</v>
      </c>
      <c r="E18" s="295" t="s">
        <v>556</v>
      </c>
      <c r="G18" s="295">
        <v>-570</v>
      </c>
      <c r="H18" s="295">
        <v>0</v>
      </c>
      <c r="I18" s="295">
        <v>-570</v>
      </c>
      <c r="J18" s="295">
        <v>-281023.21999999997</v>
      </c>
    </row>
    <row r="19" spans="1:10" x14ac:dyDescent="0.2">
      <c r="A19" s="1">
        <v>647</v>
      </c>
      <c r="B19" s="296">
        <v>42705</v>
      </c>
      <c r="C19" s="295" t="s">
        <v>668</v>
      </c>
      <c r="D19" s="295" t="s">
        <v>669</v>
      </c>
      <c r="E19" s="295" t="s">
        <v>490</v>
      </c>
      <c r="F19" s="295">
        <v>20</v>
      </c>
      <c r="G19" s="295">
        <v>-96</v>
      </c>
      <c r="H19" s="295">
        <v>-19.2</v>
      </c>
      <c r="I19" s="295">
        <v>-115.2</v>
      </c>
      <c r="J19" s="295">
        <v>-281138.42</v>
      </c>
    </row>
    <row r="20" spans="1:10" x14ac:dyDescent="0.2">
      <c r="A20" s="1">
        <v>646</v>
      </c>
      <c r="B20" s="296">
        <v>42705</v>
      </c>
      <c r="C20" s="295" t="s">
        <v>206</v>
      </c>
      <c r="D20" s="295" t="s">
        <v>562</v>
      </c>
      <c r="E20" s="295" t="s">
        <v>205</v>
      </c>
      <c r="G20" s="295">
        <v>-250</v>
      </c>
      <c r="H20" s="295">
        <v>0</v>
      </c>
      <c r="I20" s="295">
        <v>-250</v>
      </c>
      <c r="J20" s="295">
        <v>-281388.42</v>
      </c>
    </row>
    <row r="21" spans="1:10" x14ac:dyDescent="0.2">
      <c r="A21" s="1">
        <v>645</v>
      </c>
      <c r="B21" s="296">
        <v>42705</v>
      </c>
      <c r="C21" s="295" t="s">
        <v>561</v>
      </c>
      <c r="E21" s="295" t="s">
        <v>338</v>
      </c>
      <c r="G21" s="295">
        <v>-400</v>
      </c>
      <c r="H21" s="295">
        <v>0</v>
      </c>
      <c r="I21" s="295">
        <v>-400</v>
      </c>
      <c r="J21" s="295">
        <v>-281788.42</v>
      </c>
    </row>
    <row r="22" spans="1:10" x14ac:dyDescent="0.2">
      <c r="A22" s="1">
        <v>644</v>
      </c>
      <c r="B22" s="296">
        <v>42705</v>
      </c>
      <c r="C22" s="295" t="s">
        <v>215</v>
      </c>
      <c r="D22" s="295" t="s">
        <v>562</v>
      </c>
      <c r="E22" s="295" t="s">
        <v>205</v>
      </c>
      <c r="G22" s="295">
        <v>-400</v>
      </c>
      <c r="H22" s="295">
        <v>0</v>
      </c>
      <c r="I22" s="295">
        <v>-400</v>
      </c>
      <c r="J22" s="295">
        <v>-282188.42</v>
      </c>
    </row>
    <row r="23" spans="1:10" x14ac:dyDescent="0.2">
      <c r="A23" s="1">
        <v>643</v>
      </c>
      <c r="B23" s="296">
        <v>42695</v>
      </c>
      <c r="C23" s="295" t="s">
        <v>705</v>
      </c>
      <c r="D23" s="295" t="s">
        <v>706</v>
      </c>
      <c r="E23" s="295" t="s">
        <v>639</v>
      </c>
      <c r="F23" s="295">
        <v>20</v>
      </c>
      <c r="G23" s="295">
        <v>-98.4</v>
      </c>
      <c r="H23" s="295">
        <v>-19.68</v>
      </c>
      <c r="I23" s="295">
        <v>-118.08</v>
      </c>
      <c r="J23" s="295">
        <v>-282306.5</v>
      </c>
    </row>
    <row r="24" spans="1:10" x14ac:dyDescent="0.2">
      <c r="A24" s="1">
        <v>642</v>
      </c>
      <c r="B24" s="296">
        <v>42694</v>
      </c>
      <c r="C24" s="295" t="s">
        <v>421</v>
      </c>
      <c r="E24" s="295" t="s">
        <v>644</v>
      </c>
      <c r="G24" s="295">
        <v>-303.60000000000002</v>
      </c>
      <c r="H24" s="295">
        <v>0</v>
      </c>
      <c r="I24" s="295">
        <v>-303.60000000000002</v>
      </c>
      <c r="J24" s="295">
        <v>-282610.09999999998</v>
      </c>
    </row>
    <row r="25" spans="1:10" x14ac:dyDescent="0.2">
      <c r="A25" s="1">
        <v>641</v>
      </c>
      <c r="B25" s="296">
        <v>42692</v>
      </c>
      <c r="C25" s="295" t="s">
        <v>425</v>
      </c>
      <c r="D25" s="295" t="s">
        <v>719</v>
      </c>
      <c r="E25" s="295" t="s">
        <v>259</v>
      </c>
      <c r="G25" s="295">
        <v>-105.43</v>
      </c>
      <c r="H25" s="295">
        <v>0</v>
      </c>
      <c r="I25" s="295">
        <v>-105.43</v>
      </c>
      <c r="J25" s="295">
        <v>-282715.53000000003</v>
      </c>
    </row>
    <row r="26" spans="1:10" x14ac:dyDescent="0.2">
      <c r="A26" s="1">
        <v>640</v>
      </c>
      <c r="B26" s="296">
        <v>42680</v>
      </c>
      <c r="C26" s="295" t="s">
        <v>424</v>
      </c>
      <c r="D26" s="295" t="s">
        <v>711</v>
      </c>
      <c r="E26" s="295" t="s">
        <v>209</v>
      </c>
      <c r="F26" s="295">
        <v>20</v>
      </c>
      <c r="G26" s="295">
        <v>-170</v>
      </c>
      <c r="H26" s="295">
        <v>-34</v>
      </c>
      <c r="I26" s="295">
        <v>-204</v>
      </c>
      <c r="J26" s="295">
        <v>-282919.53000000003</v>
      </c>
    </row>
    <row r="27" spans="1:10" x14ac:dyDescent="0.2">
      <c r="A27" s="1">
        <v>639</v>
      </c>
      <c r="B27" s="296">
        <v>42680</v>
      </c>
      <c r="C27" s="295" t="s">
        <v>420</v>
      </c>
      <c r="E27" s="295" t="s">
        <v>398</v>
      </c>
      <c r="G27" s="295">
        <v>-929</v>
      </c>
      <c r="H27" s="295">
        <v>0</v>
      </c>
      <c r="I27" s="295">
        <v>-929</v>
      </c>
      <c r="J27" s="295">
        <v>-283848.53000000003</v>
      </c>
    </row>
    <row r="28" spans="1:10" x14ac:dyDescent="0.2">
      <c r="A28" s="1">
        <v>638</v>
      </c>
      <c r="B28" s="296">
        <v>42655</v>
      </c>
      <c r="C28" s="295" t="s">
        <v>421</v>
      </c>
      <c r="D28" s="295" t="s">
        <v>691</v>
      </c>
      <c r="E28" s="295" t="s">
        <v>488</v>
      </c>
      <c r="F28" s="295">
        <v>20</v>
      </c>
      <c r="G28" s="295">
        <v>-16</v>
      </c>
      <c r="H28" s="295">
        <v>-3.2</v>
      </c>
      <c r="I28" s="295">
        <v>-19.2</v>
      </c>
      <c r="J28" s="295">
        <v>-283867.73</v>
      </c>
    </row>
    <row r="29" spans="1:10" x14ac:dyDescent="0.2">
      <c r="A29" s="1">
        <v>637</v>
      </c>
      <c r="B29" s="296">
        <v>42653</v>
      </c>
      <c r="C29" s="295" t="s">
        <v>425</v>
      </c>
      <c r="E29" s="295" t="s">
        <v>659</v>
      </c>
      <c r="G29" s="295">
        <v>-1161.93</v>
      </c>
      <c r="H29" s="295">
        <v>0</v>
      </c>
      <c r="I29" s="295">
        <v>-1161.93</v>
      </c>
      <c r="J29" s="295">
        <v>-285029.65999999997</v>
      </c>
    </row>
    <row r="30" spans="1:10" x14ac:dyDescent="0.2">
      <c r="A30" s="1">
        <v>636</v>
      </c>
      <c r="B30" s="296">
        <v>42653</v>
      </c>
      <c r="C30" s="295" t="s">
        <v>422</v>
      </c>
      <c r="D30" s="295" t="s">
        <v>682</v>
      </c>
      <c r="E30" s="295" t="s">
        <v>659</v>
      </c>
      <c r="G30" s="295">
        <v>-216</v>
      </c>
      <c r="H30" s="295">
        <v>0</v>
      </c>
      <c r="I30" s="295">
        <v>-216</v>
      </c>
      <c r="J30" s="295">
        <v>-285245.65999999997</v>
      </c>
    </row>
    <row r="31" spans="1:10" x14ac:dyDescent="0.2">
      <c r="A31" s="1">
        <v>635</v>
      </c>
      <c r="B31" s="296">
        <v>42653</v>
      </c>
      <c r="C31" s="295" t="s">
        <v>423</v>
      </c>
      <c r="D31" s="295" t="s">
        <v>683</v>
      </c>
      <c r="E31" s="295" t="s">
        <v>659</v>
      </c>
      <c r="G31" s="295">
        <v>-218.4</v>
      </c>
      <c r="H31" s="295">
        <v>0</v>
      </c>
      <c r="I31" s="295">
        <v>-218.4</v>
      </c>
      <c r="J31" s="295">
        <v>-285464.06</v>
      </c>
    </row>
    <row r="32" spans="1:10" x14ac:dyDescent="0.2">
      <c r="A32" s="1">
        <v>634</v>
      </c>
      <c r="B32" s="296">
        <v>42653</v>
      </c>
      <c r="C32" s="295" t="s">
        <v>421</v>
      </c>
      <c r="D32" s="295" t="s">
        <v>692</v>
      </c>
      <c r="E32" s="295" t="s">
        <v>488</v>
      </c>
      <c r="F32" s="295">
        <v>20</v>
      </c>
      <c r="G32" s="295">
        <v>-16</v>
      </c>
      <c r="H32" s="295">
        <v>-3.2</v>
      </c>
      <c r="I32" s="295">
        <v>-19.2</v>
      </c>
      <c r="J32" s="295">
        <v>-285483.26</v>
      </c>
    </row>
    <row r="33" spans="1:10" x14ac:dyDescent="0.2">
      <c r="A33" s="1">
        <v>633</v>
      </c>
      <c r="B33" s="296">
        <v>42653</v>
      </c>
      <c r="C33" s="295" t="s">
        <v>424</v>
      </c>
      <c r="D33" s="295" t="s">
        <v>712</v>
      </c>
      <c r="E33" s="295" t="s">
        <v>209</v>
      </c>
      <c r="F33" s="295">
        <v>20</v>
      </c>
      <c r="G33" s="295">
        <v>-340</v>
      </c>
      <c r="H33" s="295">
        <v>-68</v>
      </c>
      <c r="I33" s="295">
        <v>-408</v>
      </c>
      <c r="J33" s="295">
        <v>-285891.26</v>
      </c>
    </row>
    <row r="34" spans="1:10" x14ac:dyDescent="0.2">
      <c r="A34" s="1">
        <v>632</v>
      </c>
      <c r="B34" s="296">
        <v>42635</v>
      </c>
      <c r="C34" s="295" t="s">
        <v>718</v>
      </c>
      <c r="D34" s="295" t="s">
        <v>480</v>
      </c>
      <c r="E34" s="295" t="s">
        <v>636</v>
      </c>
      <c r="F34" s="295">
        <v>20</v>
      </c>
      <c r="G34" s="295">
        <v>-200</v>
      </c>
      <c r="H34" s="295">
        <v>-40</v>
      </c>
      <c r="I34" s="295">
        <v>-240</v>
      </c>
      <c r="J34" s="295">
        <v>-286131.26</v>
      </c>
    </row>
    <row r="35" spans="1:10" x14ac:dyDescent="0.2">
      <c r="A35" s="1">
        <v>631</v>
      </c>
      <c r="B35" s="296">
        <v>42622</v>
      </c>
      <c r="C35" s="295" t="s">
        <v>705</v>
      </c>
      <c r="D35" s="295" t="s">
        <v>707</v>
      </c>
      <c r="E35" s="295" t="s">
        <v>639</v>
      </c>
      <c r="F35" s="295">
        <v>20</v>
      </c>
      <c r="G35" s="295">
        <v>-53.6</v>
      </c>
      <c r="H35" s="295">
        <v>-10.72</v>
      </c>
      <c r="I35" s="295">
        <v>-64.319999999999993</v>
      </c>
      <c r="J35" s="295">
        <v>-286195.58</v>
      </c>
    </row>
    <row r="36" spans="1:10" x14ac:dyDescent="0.2">
      <c r="A36" s="1">
        <v>630</v>
      </c>
      <c r="B36" s="296">
        <v>42622</v>
      </c>
      <c r="C36" s="295" t="s">
        <v>663</v>
      </c>
      <c r="D36" s="295" t="s">
        <v>664</v>
      </c>
      <c r="E36" s="295" t="s">
        <v>556</v>
      </c>
      <c r="G36" s="295">
        <v>-150</v>
      </c>
      <c r="H36" s="295">
        <v>0</v>
      </c>
      <c r="I36" s="295">
        <v>-150</v>
      </c>
      <c r="J36" s="295">
        <v>-286345.58</v>
      </c>
    </row>
    <row r="37" spans="1:10" x14ac:dyDescent="0.2">
      <c r="A37" s="1">
        <v>629</v>
      </c>
      <c r="B37" s="296">
        <v>42616</v>
      </c>
      <c r="C37" s="295" t="s">
        <v>424</v>
      </c>
      <c r="D37" s="295" t="s">
        <v>713</v>
      </c>
      <c r="E37" s="295" t="s">
        <v>209</v>
      </c>
      <c r="F37" s="295">
        <v>20</v>
      </c>
      <c r="G37" s="295">
        <v>-170</v>
      </c>
      <c r="H37" s="295">
        <v>-34</v>
      </c>
      <c r="I37" s="295">
        <v>-204</v>
      </c>
      <c r="J37" s="295">
        <v>-286549.58</v>
      </c>
    </row>
    <row r="38" spans="1:10" x14ac:dyDescent="0.2">
      <c r="A38" s="1">
        <v>628</v>
      </c>
      <c r="B38" s="296">
        <v>42611</v>
      </c>
      <c r="C38" s="295" t="s">
        <v>421</v>
      </c>
      <c r="D38" s="295" t="s">
        <v>693</v>
      </c>
      <c r="E38" s="295" t="s">
        <v>488</v>
      </c>
      <c r="F38" s="295">
        <v>20</v>
      </c>
      <c r="G38" s="295">
        <v>-16</v>
      </c>
      <c r="H38" s="295">
        <v>-3.2</v>
      </c>
      <c r="I38" s="295">
        <v>-19.2</v>
      </c>
      <c r="J38" s="295">
        <v>-286568.78000000003</v>
      </c>
    </row>
    <row r="39" spans="1:10" x14ac:dyDescent="0.2">
      <c r="A39" s="1">
        <v>627</v>
      </c>
      <c r="B39" s="296">
        <v>42611</v>
      </c>
      <c r="C39" s="295" t="s">
        <v>425</v>
      </c>
      <c r="D39" s="295" t="s">
        <v>720</v>
      </c>
      <c r="E39" s="295" t="s">
        <v>259</v>
      </c>
      <c r="G39" s="295">
        <v>-83</v>
      </c>
      <c r="H39" s="295">
        <v>0</v>
      </c>
      <c r="I39" s="295">
        <v>-83</v>
      </c>
      <c r="J39" s="295">
        <v>-286651.78000000003</v>
      </c>
    </row>
    <row r="40" spans="1:10" x14ac:dyDescent="0.2">
      <c r="A40" s="1">
        <v>626</v>
      </c>
      <c r="B40" s="296">
        <v>42611</v>
      </c>
      <c r="C40" s="295" t="s">
        <v>673</v>
      </c>
      <c r="D40" s="295" t="s">
        <v>674</v>
      </c>
      <c r="E40" s="295" t="s">
        <v>554</v>
      </c>
      <c r="F40" s="295">
        <v>20</v>
      </c>
      <c r="G40" s="295">
        <v>-2038</v>
      </c>
      <c r="H40" s="295">
        <v>-407.6</v>
      </c>
      <c r="I40" s="295">
        <v>-2445.6</v>
      </c>
      <c r="J40" s="295">
        <v>-289097.38</v>
      </c>
    </row>
    <row r="41" spans="1:10" x14ac:dyDescent="0.2">
      <c r="A41" s="1">
        <v>625</v>
      </c>
      <c r="B41" s="296">
        <v>42597</v>
      </c>
      <c r="C41" s="295" t="s">
        <v>705</v>
      </c>
      <c r="D41" s="295" t="s">
        <v>708</v>
      </c>
      <c r="E41" s="295" t="s">
        <v>639</v>
      </c>
      <c r="F41" s="295">
        <v>20</v>
      </c>
      <c r="G41" s="295">
        <v>-50.9</v>
      </c>
      <c r="H41" s="295">
        <v>-10.18</v>
      </c>
      <c r="I41" s="295">
        <v>-61.08</v>
      </c>
      <c r="J41" s="295">
        <v>-289158.46000000002</v>
      </c>
    </row>
    <row r="42" spans="1:10" x14ac:dyDescent="0.2">
      <c r="A42" s="1">
        <v>624</v>
      </c>
      <c r="B42" s="296">
        <v>42611</v>
      </c>
      <c r="C42" s="295" t="s">
        <v>424</v>
      </c>
      <c r="D42" s="295" t="s">
        <v>714</v>
      </c>
      <c r="E42" s="295" t="s">
        <v>209</v>
      </c>
      <c r="F42" s="295">
        <v>20</v>
      </c>
      <c r="G42" s="295">
        <v>-340</v>
      </c>
      <c r="H42" s="295">
        <v>-68</v>
      </c>
      <c r="I42" s="295">
        <v>-408</v>
      </c>
      <c r="J42" s="295">
        <v>-289566.46000000002</v>
      </c>
    </row>
    <row r="43" spans="1:10" x14ac:dyDescent="0.2">
      <c r="A43" s="1">
        <v>623</v>
      </c>
      <c r="B43" s="296">
        <v>42580</v>
      </c>
      <c r="C43" s="295" t="s">
        <v>421</v>
      </c>
      <c r="E43" s="295" t="s">
        <v>488</v>
      </c>
      <c r="F43" s="295">
        <v>20</v>
      </c>
      <c r="G43" s="295">
        <v>-16</v>
      </c>
      <c r="H43" s="295">
        <v>-3.2</v>
      </c>
      <c r="I43" s="295">
        <v>-19.2</v>
      </c>
      <c r="J43" s="295">
        <v>-289585.65999999997</v>
      </c>
    </row>
    <row r="44" spans="1:10" x14ac:dyDescent="0.2">
      <c r="A44" s="1">
        <v>622</v>
      </c>
      <c r="B44" s="296">
        <v>42566</v>
      </c>
      <c r="C44" s="295" t="s">
        <v>699</v>
      </c>
      <c r="D44" s="295" t="s">
        <v>700</v>
      </c>
      <c r="E44" s="295" t="s">
        <v>641</v>
      </c>
      <c r="F44" s="295">
        <v>20</v>
      </c>
      <c r="G44" s="295">
        <v>-114.18</v>
      </c>
      <c r="H44" s="295">
        <v>-22.84</v>
      </c>
      <c r="I44" s="295">
        <v>-137.02000000000001</v>
      </c>
      <c r="J44" s="295">
        <v>-289722.68</v>
      </c>
    </row>
    <row r="45" spans="1:10" x14ac:dyDescent="0.2">
      <c r="A45" s="1">
        <v>621</v>
      </c>
      <c r="B45" s="296">
        <v>42566</v>
      </c>
      <c r="C45" s="295" t="s">
        <v>421</v>
      </c>
      <c r="D45" s="295" t="s">
        <v>672</v>
      </c>
      <c r="E45" s="295" t="s">
        <v>644</v>
      </c>
      <c r="G45" s="295">
        <v>-284.39999999999998</v>
      </c>
      <c r="H45" s="295">
        <v>0</v>
      </c>
      <c r="I45" s="295">
        <v>-284.39999999999998</v>
      </c>
      <c r="J45" s="295">
        <v>-290007.08</v>
      </c>
    </row>
    <row r="46" spans="1:10" x14ac:dyDescent="0.2">
      <c r="A46" s="1">
        <v>620</v>
      </c>
      <c r="B46" s="296">
        <v>42562</v>
      </c>
      <c r="C46" s="295" t="s">
        <v>705</v>
      </c>
      <c r="D46" s="295" t="s">
        <v>709</v>
      </c>
      <c r="E46" s="295" t="s">
        <v>639</v>
      </c>
      <c r="F46" s="295">
        <v>20</v>
      </c>
      <c r="G46" s="295">
        <v>-64.599999999999994</v>
      </c>
      <c r="H46" s="295">
        <v>-12.92</v>
      </c>
      <c r="I46" s="295">
        <v>-77.52</v>
      </c>
      <c r="J46" s="295">
        <v>-290084.59999999998</v>
      </c>
    </row>
    <row r="47" spans="1:10" x14ac:dyDescent="0.2">
      <c r="A47" s="1">
        <v>619</v>
      </c>
      <c r="B47" s="296">
        <v>42555</v>
      </c>
      <c r="C47" s="295" t="s">
        <v>423</v>
      </c>
      <c r="D47" s="295" t="s">
        <v>684</v>
      </c>
      <c r="E47" s="295" t="s">
        <v>659</v>
      </c>
      <c r="G47" s="295">
        <v>-218.4</v>
      </c>
      <c r="H47" s="295">
        <v>0</v>
      </c>
      <c r="I47" s="295">
        <v>-218.4</v>
      </c>
      <c r="J47" s="295">
        <v>-290303</v>
      </c>
    </row>
    <row r="48" spans="1:10" x14ac:dyDescent="0.2">
      <c r="A48" s="1">
        <v>618</v>
      </c>
      <c r="B48" s="296">
        <v>42537</v>
      </c>
      <c r="C48" s="295" t="s">
        <v>424</v>
      </c>
      <c r="D48" s="295" t="s">
        <v>713</v>
      </c>
      <c r="E48" s="295" t="s">
        <v>209</v>
      </c>
      <c r="F48" s="295">
        <v>20</v>
      </c>
      <c r="G48" s="295">
        <v>-370</v>
      </c>
      <c r="H48" s="295">
        <v>-74</v>
      </c>
      <c r="I48" s="295">
        <v>-444</v>
      </c>
      <c r="J48" s="295">
        <v>-290747</v>
      </c>
    </row>
    <row r="49" spans="1:10" x14ac:dyDescent="0.2">
      <c r="A49" s="1">
        <v>617</v>
      </c>
      <c r="B49" s="296">
        <v>42537</v>
      </c>
      <c r="C49" s="295" t="s">
        <v>425</v>
      </c>
      <c r="D49" s="295" t="s">
        <v>721</v>
      </c>
      <c r="E49" s="295" t="s">
        <v>259</v>
      </c>
      <c r="G49" s="295">
        <v>-52.31</v>
      </c>
      <c r="H49" s="295">
        <v>0</v>
      </c>
      <c r="I49" s="295">
        <v>-52.31</v>
      </c>
      <c r="J49" s="295">
        <v>-290799.31</v>
      </c>
    </row>
    <row r="50" spans="1:10" x14ac:dyDescent="0.2">
      <c r="A50" s="1">
        <v>616</v>
      </c>
      <c r="B50" s="296">
        <v>42537</v>
      </c>
      <c r="C50" s="295" t="s">
        <v>425</v>
      </c>
      <c r="D50" s="295" t="s">
        <v>685</v>
      </c>
      <c r="E50" s="295" t="s">
        <v>659</v>
      </c>
      <c r="G50" s="295">
        <v>-1161.93</v>
      </c>
      <c r="H50" s="295">
        <v>0</v>
      </c>
      <c r="I50" s="295">
        <v>-1161.93</v>
      </c>
      <c r="J50" s="295">
        <v>-291961.24</v>
      </c>
    </row>
    <row r="51" spans="1:10" x14ac:dyDescent="0.2">
      <c r="A51" s="1">
        <v>615</v>
      </c>
      <c r="B51" s="296">
        <v>42537</v>
      </c>
      <c r="C51" s="295" t="s">
        <v>420</v>
      </c>
      <c r="D51" s="295" t="s">
        <v>665</v>
      </c>
      <c r="E51" s="295" t="s">
        <v>401</v>
      </c>
      <c r="G51" s="295">
        <v>-270</v>
      </c>
      <c r="H51" s="295">
        <v>0</v>
      </c>
      <c r="I51" s="295">
        <v>-270</v>
      </c>
      <c r="J51" s="295">
        <v>-292231.24</v>
      </c>
    </row>
    <row r="52" spans="1:10" x14ac:dyDescent="0.2">
      <c r="A52" s="1">
        <v>615</v>
      </c>
      <c r="B52" s="296">
        <v>42537</v>
      </c>
      <c r="C52" s="295" t="s">
        <v>420</v>
      </c>
      <c r="D52" s="295" t="s">
        <v>688</v>
      </c>
      <c r="E52" s="295" t="s">
        <v>398</v>
      </c>
      <c r="G52" s="295">
        <v>-215</v>
      </c>
      <c r="H52" s="295">
        <v>0</v>
      </c>
      <c r="I52" s="295">
        <v>-215</v>
      </c>
      <c r="J52" s="295">
        <v>-292446.24</v>
      </c>
    </row>
    <row r="53" spans="1:10" x14ac:dyDescent="0.2">
      <c r="A53" s="1">
        <v>614</v>
      </c>
      <c r="B53" s="296">
        <v>42537</v>
      </c>
      <c r="C53" s="295" t="s">
        <v>421</v>
      </c>
      <c r="D53" s="295" t="s">
        <v>694</v>
      </c>
      <c r="E53" s="295" t="s">
        <v>488</v>
      </c>
      <c r="F53" s="295">
        <v>20</v>
      </c>
      <c r="G53" s="295">
        <v>-16</v>
      </c>
      <c r="H53" s="295">
        <v>-3.2</v>
      </c>
      <c r="I53" s="295">
        <v>-19.2</v>
      </c>
      <c r="J53" s="295">
        <v>-292465.44</v>
      </c>
    </row>
    <row r="54" spans="1:10" x14ac:dyDescent="0.2">
      <c r="A54" s="1">
        <v>613</v>
      </c>
      <c r="B54" s="296">
        <v>42535</v>
      </c>
      <c r="C54" s="295" t="s">
        <v>697</v>
      </c>
      <c r="D54" s="295" t="s">
        <v>698</v>
      </c>
      <c r="E54" s="295" t="s">
        <v>642</v>
      </c>
      <c r="G54" s="295">
        <v>-55</v>
      </c>
      <c r="H54" s="295">
        <v>0</v>
      </c>
      <c r="I54" s="295">
        <v>-55</v>
      </c>
      <c r="J54" s="295">
        <v>-292520.44</v>
      </c>
    </row>
    <row r="55" spans="1:10" x14ac:dyDescent="0.2">
      <c r="A55" s="1">
        <v>612</v>
      </c>
      <c r="B55" s="296">
        <v>42531</v>
      </c>
      <c r="C55" s="295" t="s">
        <v>689</v>
      </c>
      <c r="E55" s="295" t="s">
        <v>208</v>
      </c>
      <c r="F55" s="295">
        <v>20</v>
      </c>
      <c r="G55" s="295">
        <v>-150</v>
      </c>
      <c r="H55" s="295">
        <v>-30</v>
      </c>
      <c r="I55" s="295">
        <v>-180</v>
      </c>
      <c r="J55" s="295">
        <v>-292700.44</v>
      </c>
    </row>
    <row r="56" spans="1:10" x14ac:dyDescent="0.2">
      <c r="A56" s="1">
        <v>611</v>
      </c>
      <c r="B56" s="296">
        <v>42531</v>
      </c>
      <c r="C56" s="295" t="s">
        <v>421</v>
      </c>
      <c r="D56" s="295" t="s">
        <v>695</v>
      </c>
      <c r="E56" s="295" t="s">
        <v>488</v>
      </c>
      <c r="F56" s="295">
        <v>20</v>
      </c>
      <c r="G56" s="295">
        <v>-16</v>
      </c>
      <c r="H56" s="295">
        <v>-3.2</v>
      </c>
      <c r="I56" s="295">
        <v>-19.2</v>
      </c>
      <c r="J56" s="295">
        <v>-292719.64</v>
      </c>
    </row>
    <row r="57" spans="1:10" x14ac:dyDescent="0.2">
      <c r="A57" s="1">
        <v>610</v>
      </c>
      <c r="B57" s="296">
        <v>42531</v>
      </c>
      <c r="C57" s="295" t="s">
        <v>702</v>
      </c>
      <c r="D57" s="295" t="s">
        <v>704</v>
      </c>
      <c r="E57" s="295" t="s">
        <v>640</v>
      </c>
      <c r="F57" s="295">
        <v>20</v>
      </c>
      <c r="G57" s="295">
        <v>-1750</v>
      </c>
      <c r="H57" s="295">
        <v>-350</v>
      </c>
      <c r="I57" s="295">
        <v>-2100</v>
      </c>
      <c r="J57" s="295">
        <v>-294819.64</v>
      </c>
    </row>
    <row r="58" spans="1:10" x14ac:dyDescent="0.2">
      <c r="A58" s="1">
        <v>609</v>
      </c>
      <c r="B58" s="296">
        <v>42525</v>
      </c>
      <c r="C58" s="295" t="s">
        <v>450</v>
      </c>
      <c r="D58" s="295" t="s">
        <v>484</v>
      </c>
      <c r="E58" s="295" t="s">
        <v>638</v>
      </c>
      <c r="F58" s="295">
        <v>6</v>
      </c>
      <c r="G58" s="295">
        <v>-1057.0899999999999</v>
      </c>
      <c r="H58" s="295">
        <v>-63.43</v>
      </c>
      <c r="I58" s="295">
        <v>-1120.52</v>
      </c>
      <c r="J58" s="295">
        <v>-295940.15999999997</v>
      </c>
    </row>
    <row r="59" spans="1:10" x14ac:dyDescent="0.2">
      <c r="A59" s="1">
        <v>608</v>
      </c>
      <c r="B59" s="296">
        <v>42522</v>
      </c>
      <c r="C59" s="295" t="s">
        <v>424</v>
      </c>
      <c r="D59" s="295" t="s">
        <v>715</v>
      </c>
      <c r="E59" s="295" t="s">
        <v>209</v>
      </c>
      <c r="F59" s="295">
        <v>20</v>
      </c>
      <c r="G59" s="295">
        <v>-220</v>
      </c>
      <c r="H59" s="295">
        <v>-44</v>
      </c>
      <c r="I59" s="295">
        <v>-264</v>
      </c>
      <c r="J59" s="295">
        <v>-296204.15999999997</v>
      </c>
    </row>
    <row r="60" spans="1:10" x14ac:dyDescent="0.2">
      <c r="A60" s="1">
        <v>607</v>
      </c>
      <c r="B60" s="296">
        <v>42522</v>
      </c>
      <c r="C60" s="295" t="s">
        <v>419</v>
      </c>
      <c r="D60" s="295" t="s">
        <v>675</v>
      </c>
      <c r="E60" s="295" t="s">
        <v>554</v>
      </c>
      <c r="F60" s="295">
        <v>20</v>
      </c>
      <c r="G60" s="295">
        <v>-20.63</v>
      </c>
      <c r="H60" s="295">
        <v>-4.13</v>
      </c>
      <c r="I60" s="295">
        <v>-24.76</v>
      </c>
      <c r="J60" s="295">
        <v>-296228.92</v>
      </c>
    </row>
    <row r="61" spans="1:10" x14ac:dyDescent="0.2">
      <c r="A61" s="1">
        <v>606</v>
      </c>
      <c r="B61" s="296">
        <v>42522</v>
      </c>
      <c r="C61" s="295" t="s">
        <v>705</v>
      </c>
      <c r="D61" s="295" t="s">
        <v>710</v>
      </c>
      <c r="E61" s="295" t="s">
        <v>639</v>
      </c>
      <c r="F61" s="295">
        <v>20</v>
      </c>
      <c r="G61" s="295">
        <v>-144.85</v>
      </c>
      <c r="H61" s="295">
        <v>-28.97</v>
      </c>
      <c r="I61" s="295">
        <v>-173.82</v>
      </c>
      <c r="J61" s="295">
        <v>-296402.74</v>
      </c>
    </row>
    <row r="62" spans="1:10" x14ac:dyDescent="0.2">
      <c r="A62" s="1">
        <v>605</v>
      </c>
      <c r="B62" s="296">
        <v>42499</v>
      </c>
      <c r="C62" s="295" t="s">
        <v>424</v>
      </c>
      <c r="D62" s="295" t="s">
        <v>716</v>
      </c>
      <c r="E62" s="295" t="s">
        <v>209</v>
      </c>
      <c r="F62" s="295">
        <v>20</v>
      </c>
      <c r="G62" s="295">
        <v>-20</v>
      </c>
      <c r="H62" s="295">
        <v>-4</v>
      </c>
      <c r="I62" s="295">
        <v>-24</v>
      </c>
      <c r="J62" s="295">
        <v>-296426.74</v>
      </c>
    </row>
    <row r="63" spans="1:10" x14ac:dyDescent="0.2">
      <c r="A63" s="1">
        <v>604</v>
      </c>
      <c r="B63" s="296">
        <v>42498</v>
      </c>
      <c r="C63" s="295" t="s">
        <v>420</v>
      </c>
      <c r="D63" s="295" t="s">
        <v>679</v>
      </c>
      <c r="E63" s="295" t="s">
        <v>399</v>
      </c>
      <c r="G63" s="295">
        <v>-120</v>
      </c>
      <c r="H63" s="295">
        <v>0</v>
      </c>
      <c r="I63" s="295">
        <v>-120</v>
      </c>
      <c r="J63" s="295">
        <v>-296546.74</v>
      </c>
    </row>
    <row r="64" spans="1:10" x14ac:dyDescent="0.2">
      <c r="A64" s="1">
        <v>603</v>
      </c>
      <c r="B64" s="296">
        <v>42496</v>
      </c>
      <c r="C64" s="295" t="s">
        <v>424</v>
      </c>
      <c r="D64" s="295" t="s">
        <v>717</v>
      </c>
      <c r="E64" s="295" t="s">
        <v>209</v>
      </c>
      <c r="F64" s="295">
        <v>20</v>
      </c>
      <c r="G64" s="295">
        <v>-200</v>
      </c>
      <c r="H64" s="295">
        <v>-40</v>
      </c>
      <c r="I64" s="295">
        <v>-240</v>
      </c>
      <c r="J64" s="295">
        <v>-296786.74</v>
      </c>
    </row>
    <row r="65" spans="1:10" x14ac:dyDescent="0.2">
      <c r="A65" s="1">
        <v>602</v>
      </c>
      <c r="B65" s="296">
        <v>42492</v>
      </c>
      <c r="C65" s="295" t="s">
        <v>421</v>
      </c>
      <c r="D65" s="295" t="s">
        <v>696</v>
      </c>
      <c r="E65" s="295" t="s">
        <v>488</v>
      </c>
      <c r="F65" s="295">
        <v>20</v>
      </c>
      <c r="G65" s="295">
        <v>-16</v>
      </c>
      <c r="H65" s="295">
        <v>-3.2</v>
      </c>
      <c r="I65" s="295">
        <v>-19.2</v>
      </c>
      <c r="J65" s="295">
        <v>-296805.94</v>
      </c>
    </row>
    <row r="66" spans="1:10" x14ac:dyDescent="0.2">
      <c r="A66" s="1">
        <v>601</v>
      </c>
      <c r="B66" s="296">
        <v>42479</v>
      </c>
      <c r="C66" s="295" t="s">
        <v>723</v>
      </c>
      <c r="D66" s="295" t="s">
        <v>724</v>
      </c>
      <c r="E66" s="295" t="s">
        <v>207</v>
      </c>
      <c r="G66" s="295">
        <v>-180</v>
      </c>
      <c r="H66" s="295">
        <v>0</v>
      </c>
      <c r="I66" s="295">
        <v>-180</v>
      </c>
      <c r="J66" s="295">
        <v>-296985.94</v>
      </c>
    </row>
    <row r="67" spans="1:10" x14ac:dyDescent="0.2">
      <c r="A67" s="1">
        <v>600</v>
      </c>
      <c r="B67" s="296">
        <v>42464</v>
      </c>
      <c r="C67" s="295" t="s">
        <v>422</v>
      </c>
      <c r="D67" s="295" t="s">
        <v>686</v>
      </c>
      <c r="E67" s="295" t="s">
        <v>659</v>
      </c>
      <c r="G67" s="295">
        <v>-252</v>
      </c>
      <c r="H67" s="295">
        <v>0</v>
      </c>
      <c r="I67" s="295">
        <v>-252</v>
      </c>
      <c r="J67" s="295">
        <v>-297237.94</v>
      </c>
    </row>
    <row r="68" spans="1:10" x14ac:dyDescent="0.2">
      <c r="A68" s="1">
        <v>599</v>
      </c>
      <c r="B68" s="296">
        <v>42464</v>
      </c>
      <c r="C68" s="295" t="s">
        <v>423</v>
      </c>
      <c r="D68" s="295" t="s">
        <v>687</v>
      </c>
      <c r="E68" s="295" t="s">
        <v>659</v>
      </c>
      <c r="G68" s="295">
        <v>-218.4</v>
      </c>
      <c r="H68" s="295">
        <v>0</v>
      </c>
      <c r="I68" s="295">
        <v>-218.4</v>
      </c>
      <c r="J68" s="295">
        <v>-297456.34000000003</v>
      </c>
    </row>
    <row r="69" spans="1:10" x14ac:dyDescent="0.2">
      <c r="A69" s="1">
        <v>598</v>
      </c>
      <c r="B69" s="296">
        <v>42480</v>
      </c>
      <c r="C69" s="295" t="s">
        <v>425</v>
      </c>
      <c r="D69" s="295" t="s">
        <v>722</v>
      </c>
      <c r="E69" s="295" t="s">
        <v>259</v>
      </c>
      <c r="G69" s="295">
        <v>-18.48</v>
      </c>
      <c r="H69" s="295">
        <v>0</v>
      </c>
      <c r="I69" s="295">
        <v>-18.48</v>
      </c>
      <c r="J69" s="295">
        <v>-297474.82</v>
      </c>
    </row>
    <row r="70" spans="1:10" x14ac:dyDescent="0.2">
      <c r="A70" s="1">
        <v>597</v>
      </c>
      <c r="B70" s="296">
        <v>42480</v>
      </c>
      <c r="C70" s="295" t="s">
        <v>425</v>
      </c>
      <c r="D70" s="295" t="s">
        <v>572</v>
      </c>
      <c r="E70" s="295" t="s">
        <v>659</v>
      </c>
      <c r="G70" s="295">
        <v>-1161.93</v>
      </c>
      <c r="H70" s="295">
        <v>0</v>
      </c>
      <c r="I70" s="295">
        <v>-1161.93</v>
      </c>
      <c r="J70" s="295">
        <v>-298636.75</v>
      </c>
    </row>
    <row r="71" spans="1:10" x14ac:dyDescent="0.2">
      <c r="A71" s="1">
        <v>596</v>
      </c>
      <c r="B71" s="296">
        <v>42464</v>
      </c>
      <c r="C71" s="295" t="s">
        <v>666</v>
      </c>
      <c r="D71" s="295" t="s">
        <v>667</v>
      </c>
      <c r="E71" s="295" t="s">
        <v>555</v>
      </c>
      <c r="F71" s="295">
        <v>20</v>
      </c>
      <c r="G71" s="295">
        <v>-224</v>
      </c>
      <c r="H71" s="295">
        <v>-44.8</v>
      </c>
      <c r="I71" s="295">
        <v>-268.8</v>
      </c>
      <c r="J71" s="295">
        <v>-298905.55</v>
      </c>
    </row>
    <row r="72" spans="1:10" x14ac:dyDescent="0.2">
      <c r="A72" s="1">
        <v>595</v>
      </c>
      <c r="B72" s="296">
        <v>42485</v>
      </c>
      <c r="C72" s="295" t="s">
        <v>670</v>
      </c>
      <c r="D72" s="295" t="s">
        <v>671</v>
      </c>
      <c r="E72" s="295" t="s">
        <v>490</v>
      </c>
      <c r="F72" s="295">
        <v>20</v>
      </c>
      <c r="G72" s="295">
        <v>-166</v>
      </c>
      <c r="H72" s="295">
        <v>-33.200000000000003</v>
      </c>
      <c r="I72" s="295">
        <v>-199.2</v>
      </c>
      <c r="J72" s="295">
        <v>-299104.75</v>
      </c>
    </row>
    <row r="73" spans="1:10" x14ac:dyDescent="0.2">
      <c r="A73" s="1">
        <v>594</v>
      </c>
      <c r="B73" s="296">
        <v>42471</v>
      </c>
      <c r="C73" s="295" t="s">
        <v>699</v>
      </c>
      <c r="D73" s="295" t="s">
        <v>701</v>
      </c>
      <c r="E73" s="295" t="s">
        <v>641</v>
      </c>
      <c r="F73" s="295">
        <v>20</v>
      </c>
      <c r="G73" s="295">
        <v>-232.11</v>
      </c>
      <c r="H73" s="295">
        <v>-46.42</v>
      </c>
      <c r="I73" s="295">
        <v>-278.52999999999997</v>
      </c>
      <c r="J73" s="295">
        <v>-299383.28000000003</v>
      </c>
    </row>
    <row r="74" spans="1:10" x14ac:dyDescent="0.2">
      <c r="A74" s="1">
        <v>593</v>
      </c>
      <c r="B74" s="296">
        <v>42474</v>
      </c>
      <c r="C74" s="295" t="s">
        <v>726</v>
      </c>
      <c r="E74" s="295" t="s">
        <v>332</v>
      </c>
      <c r="G74" s="295">
        <v>-15</v>
      </c>
      <c r="H74" s="295">
        <v>0</v>
      </c>
      <c r="I74" s="295">
        <v>-15</v>
      </c>
      <c r="J74" s="295">
        <v>-299398.28000000003</v>
      </c>
    </row>
    <row r="75" spans="1:10" x14ac:dyDescent="0.2">
      <c r="A75" s="1">
        <v>592</v>
      </c>
      <c r="B75" s="296">
        <v>42482</v>
      </c>
      <c r="C75" s="295" t="s">
        <v>573</v>
      </c>
      <c r="D75" s="295" t="s">
        <v>725</v>
      </c>
      <c r="E75" s="295" t="s">
        <v>332</v>
      </c>
      <c r="G75" s="295">
        <v>-5</v>
      </c>
      <c r="H75" s="295">
        <v>0</v>
      </c>
      <c r="I75" s="295">
        <v>-5</v>
      </c>
      <c r="J75" s="295">
        <v>-299403.28000000003</v>
      </c>
    </row>
    <row r="77" spans="1:10" x14ac:dyDescent="0.2">
      <c r="A77" s="1" t="s">
        <v>20</v>
      </c>
      <c r="G77" s="295">
        <v>-24075.43</v>
      </c>
      <c r="H77" s="295">
        <v>-2490.96</v>
      </c>
      <c r="I77" s="295">
        <v>-26566.39</v>
      </c>
      <c r="J77" s="295">
        <v>-299403.28000000003</v>
      </c>
    </row>
  </sheetData>
  <pageMargins left="0.70866141732283472" right="0.70866141732283472" top="0.74803149606299213" bottom="0.74803149606299213" header="0.31496062992125984" footer="0.31496062992125984"/>
  <pageSetup paperSize="9" scale="50" orientation="landscape" horizontalDpi="4294967293" verticalDpi="0" r:id="rId1"/>
  <headerFooter>
    <oddHeader>&amp;CACCOUNT TRANSACTIONS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pageSetUpPr fitToPage="1"/>
  </sheetPr>
  <dimension ref="C3:I220"/>
  <sheetViews>
    <sheetView zoomScale="75" zoomScaleNormal="75" zoomScalePageLayoutView="75" workbookViewId="0">
      <selection activeCell="E19" sqref="E19"/>
    </sheetView>
  </sheetViews>
  <sheetFormatPr defaultColWidth="25.5703125" defaultRowHeight="23.25" x14ac:dyDescent="0.35"/>
  <cols>
    <col min="1" max="2" width="25.5703125" style="133"/>
    <col min="3" max="3" width="36" style="133" customWidth="1"/>
    <col min="4" max="4" width="22.85546875" style="133" customWidth="1"/>
    <col min="5" max="5" width="40.28515625" style="133" customWidth="1"/>
    <col min="6" max="6" width="15.5703125" style="133" bestFit="1" customWidth="1"/>
    <col min="7" max="7" width="20.28515625" style="133" bestFit="1" customWidth="1"/>
    <col min="8" max="8" width="21.5703125" style="133" customWidth="1"/>
    <col min="9" max="9" width="25.28515625" style="133" customWidth="1"/>
    <col min="10" max="16384" width="25.5703125" style="133"/>
  </cols>
  <sheetData>
    <row r="3" spans="3:9" ht="69.75" x14ac:dyDescent="0.35">
      <c r="C3" s="148" t="s">
        <v>617</v>
      </c>
      <c r="D3" s="148" t="s">
        <v>14</v>
      </c>
      <c r="E3" s="148" t="s">
        <v>581</v>
      </c>
      <c r="F3" s="149" t="s">
        <v>418</v>
      </c>
      <c r="G3" s="148" t="s">
        <v>582</v>
      </c>
      <c r="H3" s="148" t="s">
        <v>574</v>
      </c>
      <c r="I3" s="148" t="s">
        <v>615</v>
      </c>
    </row>
    <row r="4" spans="3:9" x14ac:dyDescent="0.35">
      <c r="C4" s="150" t="s">
        <v>338</v>
      </c>
      <c r="D4" s="151">
        <v>42709</v>
      </c>
      <c r="E4" s="150" t="s">
        <v>561</v>
      </c>
      <c r="F4" s="152">
        <v>400</v>
      </c>
      <c r="G4" s="153">
        <v>667</v>
      </c>
      <c r="H4" s="152">
        <v>7.42</v>
      </c>
      <c r="I4" s="152">
        <f>G4*H4</f>
        <v>4949.1400000000003</v>
      </c>
    </row>
    <row r="5" spans="3:9" x14ac:dyDescent="0.35">
      <c r="C5" s="150" t="s">
        <v>205</v>
      </c>
      <c r="D5" s="151">
        <v>42709</v>
      </c>
      <c r="E5" s="150" t="s">
        <v>206</v>
      </c>
      <c r="F5" s="152">
        <v>250</v>
      </c>
      <c r="G5" s="150"/>
      <c r="H5" s="150"/>
      <c r="I5" s="150"/>
    </row>
    <row r="6" spans="3:9" x14ac:dyDescent="0.35">
      <c r="C6" s="150" t="s">
        <v>205</v>
      </c>
      <c r="D6" s="151">
        <v>42709</v>
      </c>
      <c r="E6" s="150" t="s">
        <v>215</v>
      </c>
      <c r="F6" s="152">
        <v>400</v>
      </c>
      <c r="G6" s="150"/>
      <c r="H6" s="150"/>
      <c r="I6" s="150"/>
    </row>
    <row r="7" spans="3:9" x14ac:dyDescent="0.35">
      <c r="C7" s="150"/>
      <c r="D7" s="150"/>
      <c r="E7" s="150"/>
      <c r="F7" s="152"/>
      <c r="G7" s="150"/>
      <c r="H7" s="150"/>
      <c r="I7" s="150"/>
    </row>
    <row r="8" spans="3:9" x14ac:dyDescent="0.35">
      <c r="C8" s="150"/>
      <c r="D8" s="150"/>
      <c r="E8" s="148" t="s">
        <v>575</v>
      </c>
      <c r="F8" s="149">
        <f>SUM(F4:F7)</f>
        <v>1050</v>
      </c>
      <c r="G8" s="150"/>
      <c r="H8" s="150"/>
      <c r="I8" s="150"/>
    </row>
    <row r="9" spans="3:9" x14ac:dyDescent="0.35">
      <c r="C9" s="150"/>
      <c r="D9" s="150"/>
      <c r="E9" s="150"/>
      <c r="F9" s="152"/>
      <c r="G9" s="150"/>
      <c r="H9" s="150"/>
      <c r="I9" s="150"/>
    </row>
    <row r="10" spans="3:9" x14ac:dyDescent="0.35">
      <c r="C10" s="150"/>
      <c r="D10" s="149"/>
      <c r="E10" s="150"/>
      <c r="F10" s="152"/>
      <c r="G10" s="150"/>
      <c r="H10" s="150"/>
      <c r="I10" s="150"/>
    </row>
    <row r="11" spans="3:9" x14ac:dyDescent="0.35">
      <c r="C11" s="150"/>
      <c r="D11" s="150"/>
      <c r="E11" s="150"/>
      <c r="F11" s="152"/>
      <c r="G11" s="150"/>
      <c r="H11" s="150"/>
      <c r="I11" s="150"/>
    </row>
    <row r="12" spans="3:9" x14ac:dyDescent="0.35">
      <c r="C12" s="148" t="s">
        <v>584</v>
      </c>
      <c r="D12" s="148" t="s">
        <v>14</v>
      </c>
      <c r="E12" s="148" t="s">
        <v>583</v>
      </c>
      <c r="F12" s="149" t="s">
        <v>418</v>
      </c>
      <c r="G12" s="150"/>
      <c r="H12" s="150"/>
      <c r="I12" s="150"/>
    </row>
    <row r="13" spans="3:9" ht="46.5" x14ac:dyDescent="0.35">
      <c r="C13" s="150" t="s">
        <v>496</v>
      </c>
      <c r="D13" s="151">
        <v>42482</v>
      </c>
      <c r="E13" s="150" t="s">
        <v>449</v>
      </c>
      <c r="F13" s="152">
        <v>72.44</v>
      </c>
      <c r="G13" s="150"/>
      <c r="H13" s="150"/>
      <c r="I13" s="150"/>
    </row>
    <row r="14" spans="3:9" ht="46.5" x14ac:dyDescent="0.35">
      <c r="C14" s="150" t="s">
        <v>483</v>
      </c>
      <c r="D14" s="151">
        <v>42802</v>
      </c>
      <c r="E14" s="150" t="s">
        <v>449</v>
      </c>
      <c r="F14" s="152">
        <v>263.3</v>
      </c>
      <c r="G14" s="150"/>
      <c r="H14" s="150"/>
      <c r="I14" s="150"/>
    </row>
    <row r="15" spans="3:9" x14ac:dyDescent="0.35">
      <c r="C15" s="150"/>
      <c r="D15" s="150"/>
      <c r="E15" s="150"/>
      <c r="F15" s="152"/>
      <c r="G15" s="150"/>
      <c r="H15" s="150"/>
      <c r="I15" s="150"/>
    </row>
    <row r="16" spans="3:9" x14ac:dyDescent="0.35">
      <c r="C16" s="150"/>
      <c r="D16" s="150"/>
      <c r="E16" s="148" t="s">
        <v>585</v>
      </c>
      <c r="F16" s="152">
        <f>SUM(F13:F15)</f>
        <v>335.74</v>
      </c>
      <c r="G16" s="150"/>
      <c r="H16" s="150"/>
      <c r="I16" s="150"/>
    </row>
    <row r="22" spans="4:4" x14ac:dyDescent="0.35">
      <c r="D22" s="134"/>
    </row>
    <row r="23" spans="4:4" x14ac:dyDescent="0.35">
      <c r="D23" s="134"/>
    </row>
    <row r="28" spans="4:4" x14ac:dyDescent="0.35">
      <c r="D28" s="134"/>
    </row>
    <row r="29" spans="4:4" x14ac:dyDescent="0.35">
      <c r="D29" s="134"/>
    </row>
    <row r="30" spans="4:4" x14ac:dyDescent="0.35">
      <c r="D30" s="134"/>
    </row>
    <row r="35" spans="4:4" x14ac:dyDescent="0.35">
      <c r="D35" s="134"/>
    </row>
    <row r="36" spans="4:4" x14ac:dyDescent="0.35">
      <c r="D36" s="134"/>
    </row>
    <row r="41" spans="4:4" x14ac:dyDescent="0.35">
      <c r="D41" s="134"/>
    </row>
    <row r="46" spans="4:4" x14ac:dyDescent="0.35">
      <c r="D46" s="134"/>
    </row>
    <row r="51" spans="4:4" x14ac:dyDescent="0.35">
      <c r="D51" s="134"/>
    </row>
    <row r="56" spans="4:4" x14ac:dyDescent="0.35">
      <c r="D56" s="134"/>
    </row>
    <row r="61" spans="4:4" x14ac:dyDescent="0.35">
      <c r="D61" s="134"/>
    </row>
    <row r="62" spans="4:4" x14ac:dyDescent="0.35">
      <c r="D62" s="134"/>
    </row>
    <row r="67" spans="4:4" x14ac:dyDescent="0.35">
      <c r="D67" s="134"/>
    </row>
    <row r="72" spans="4:4" x14ac:dyDescent="0.35">
      <c r="D72" s="134"/>
    </row>
    <row r="73" spans="4:4" x14ac:dyDescent="0.35">
      <c r="D73" s="134"/>
    </row>
    <row r="74" spans="4:4" x14ac:dyDescent="0.35">
      <c r="D74" s="134"/>
    </row>
    <row r="79" spans="4:4" x14ac:dyDescent="0.35">
      <c r="D79" s="134"/>
    </row>
    <row r="80" spans="4:4" x14ac:dyDescent="0.35">
      <c r="D80" s="134"/>
    </row>
    <row r="85" spans="4:4" x14ac:dyDescent="0.35">
      <c r="D85" s="134"/>
    </row>
    <row r="86" spans="4:4" x14ac:dyDescent="0.35">
      <c r="D86" s="134"/>
    </row>
    <row r="87" spans="4:4" x14ac:dyDescent="0.35">
      <c r="D87" s="134"/>
    </row>
    <row r="92" spans="4:4" x14ac:dyDescent="0.35">
      <c r="D92" s="134"/>
    </row>
    <row r="97" spans="4:4" x14ac:dyDescent="0.35">
      <c r="D97" s="134"/>
    </row>
    <row r="98" spans="4:4" x14ac:dyDescent="0.35">
      <c r="D98" s="134"/>
    </row>
    <row r="103" spans="4:4" x14ac:dyDescent="0.35">
      <c r="D103" s="134"/>
    </row>
    <row r="104" spans="4:4" x14ac:dyDescent="0.35">
      <c r="D104" s="134"/>
    </row>
    <row r="105" spans="4:4" x14ac:dyDescent="0.35">
      <c r="D105" s="134"/>
    </row>
    <row r="106" spans="4:4" x14ac:dyDescent="0.35">
      <c r="D106" s="134"/>
    </row>
    <row r="107" spans="4:4" x14ac:dyDescent="0.35">
      <c r="D107" s="134"/>
    </row>
    <row r="108" spans="4:4" x14ac:dyDescent="0.35">
      <c r="D108" s="134"/>
    </row>
    <row r="109" spans="4:4" x14ac:dyDescent="0.35">
      <c r="D109" s="134"/>
    </row>
    <row r="114" spans="4:4" x14ac:dyDescent="0.35">
      <c r="D114" s="134"/>
    </row>
    <row r="119" spans="4:4" x14ac:dyDescent="0.35">
      <c r="D119" s="134"/>
    </row>
    <row r="124" spans="4:4" x14ac:dyDescent="0.35">
      <c r="D124" s="134"/>
    </row>
    <row r="129" spans="4:4" x14ac:dyDescent="0.35">
      <c r="D129" s="134"/>
    </row>
    <row r="130" spans="4:4" x14ac:dyDescent="0.35">
      <c r="D130" s="134"/>
    </row>
    <row r="131" spans="4:4" x14ac:dyDescent="0.35">
      <c r="D131" s="134"/>
    </row>
    <row r="132" spans="4:4" x14ac:dyDescent="0.35">
      <c r="D132" s="134"/>
    </row>
    <row r="133" spans="4:4" x14ac:dyDescent="0.35">
      <c r="D133" s="134"/>
    </row>
    <row r="134" spans="4:4" x14ac:dyDescent="0.35">
      <c r="D134" s="134"/>
    </row>
    <row r="135" spans="4:4" x14ac:dyDescent="0.35">
      <c r="D135" s="134"/>
    </row>
    <row r="136" spans="4:4" x14ac:dyDescent="0.35">
      <c r="D136" s="134"/>
    </row>
    <row r="141" spans="4:4" x14ac:dyDescent="0.35">
      <c r="D141" s="134"/>
    </row>
    <row r="146" spans="4:4" x14ac:dyDescent="0.35">
      <c r="D146" s="134"/>
    </row>
    <row r="151" spans="4:4" x14ac:dyDescent="0.35">
      <c r="D151" s="134"/>
    </row>
    <row r="152" spans="4:4" x14ac:dyDescent="0.35">
      <c r="D152" s="134"/>
    </row>
    <row r="153" spans="4:4" x14ac:dyDescent="0.35">
      <c r="D153" s="134"/>
    </row>
    <row r="154" spans="4:4" x14ac:dyDescent="0.35">
      <c r="D154" s="134"/>
    </row>
    <row r="159" spans="4:4" x14ac:dyDescent="0.35">
      <c r="D159" s="134"/>
    </row>
    <row r="160" spans="4:4" x14ac:dyDescent="0.35">
      <c r="D160" s="134"/>
    </row>
    <row r="161" spans="4:4" x14ac:dyDescent="0.35">
      <c r="D161" s="134"/>
    </row>
    <row r="162" spans="4:4" x14ac:dyDescent="0.35">
      <c r="D162" s="134"/>
    </row>
    <row r="167" spans="4:4" x14ac:dyDescent="0.35">
      <c r="D167" s="134"/>
    </row>
    <row r="172" spans="4:4" x14ac:dyDescent="0.35">
      <c r="D172" s="134"/>
    </row>
    <row r="177" spans="4:4" x14ac:dyDescent="0.35">
      <c r="D177" s="134"/>
    </row>
    <row r="178" spans="4:4" x14ac:dyDescent="0.35">
      <c r="D178" s="134"/>
    </row>
    <row r="179" spans="4:4" x14ac:dyDescent="0.35">
      <c r="D179" s="134"/>
    </row>
    <row r="180" spans="4:4" x14ac:dyDescent="0.35">
      <c r="D180" s="134"/>
    </row>
    <row r="185" spans="4:4" x14ac:dyDescent="0.35">
      <c r="D185" s="134"/>
    </row>
    <row r="194" spans="4:4" x14ac:dyDescent="0.35">
      <c r="D194" s="134"/>
    </row>
    <row r="199" spans="4:4" x14ac:dyDescent="0.35">
      <c r="D199" s="134"/>
    </row>
    <row r="200" spans="4:4" x14ac:dyDescent="0.35">
      <c r="D200" s="134"/>
    </row>
    <row r="205" spans="4:4" x14ac:dyDescent="0.35">
      <c r="D205" s="134"/>
    </row>
    <row r="206" spans="4:4" x14ac:dyDescent="0.35">
      <c r="D206" s="134"/>
    </row>
    <row r="211" spans="4:4" x14ac:dyDescent="0.35">
      <c r="D211" s="134"/>
    </row>
    <row r="212" spans="4:4" x14ac:dyDescent="0.35">
      <c r="D212" s="134"/>
    </row>
    <row r="213" spans="4:4" x14ac:dyDescent="0.35">
      <c r="D213" s="134"/>
    </row>
    <row r="214" spans="4:4" x14ac:dyDescent="0.35">
      <c r="D214" s="134"/>
    </row>
    <row r="215" spans="4:4" x14ac:dyDescent="0.35">
      <c r="D215" s="134"/>
    </row>
    <row r="216" spans="4:4" x14ac:dyDescent="0.35">
      <c r="D216" s="134"/>
    </row>
    <row r="217" spans="4:4" x14ac:dyDescent="0.35">
      <c r="D217" s="134"/>
    </row>
    <row r="218" spans="4:4" x14ac:dyDescent="0.35">
      <c r="D218" s="134"/>
    </row>
    <row r="219" spans="4:4" x14ac:dyDescent="0.35">
      <c r="D219" s="134"/>
    </row>
    <row r="220" spans="4:4" x14ac:dyDescent="0.35">
      <c r="D220" s="134"/>
    </row>
  </sheetData>
  <phoneticPr fontId="2" type="noConversion"/>
  <printOptions gridLines="1"/>
  <pageMargins left="0.19685039370078741" right="1.1023622047244095" top="0.98425196850393704" bottom="0.98425196850393704" header="0.51181102362204722" footer="0.51181102362204722"/>
  <pageSetup paperSize="9" scale="38" orientation="portrait" horizontalDpi="4294967293" r:id="rId1"/>
  <headerFooter alignWithMargins="0">
    <oddHeader xml:space="preserve">&amp;CGRANTS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pageSetUpPr fitToPage="1"/>
  </sheetPr>
  <dimension ref="A1:O56"/>
  <sheetViews>
    <sheetView topLeftCell="A16" zoomScale="50" zoomScaleNormal="50" zoomScalePageLayoutView="50" workbookViewId="0">
      <selection activeCell="A2" sqref="A2:N43"/>
    </sheetView>
  </sheetViews>
  <sheetFormatPr defaultColWidth="9.140625" defaultRowHeight="26.25" x14ac:dyDescent="0.35"/>
  <cols>
    <col min="1" max="1" width="5.85546875" style="28" customWidth="1"/>
    <col min="2" max="2" width="49.85546875" style="27" customWidth="1"/>
    <col min="3" max="3" width="10.140625" style="27" customWidth="1"/>
    <col min="4" max="4" width="17.42578125" style="28" customWidth="1"/>
    <col min="5" max="5" width="19" style="28" customWidth="1"/>
    <col min="6" max="6" width="34.42578125" style="29" customWidth="1"/>
    <col min="7" max="7" width="23.85546875" style="28" customWidth="1"/>
    <col min="8" max="8" width="23.85546875" style="30" customWidth="1"/>
    <col min="9" max="9" width="15.85546875" style="30" customWidth="1"/>
    <col min="10" max="10" width="22.140625" style="29" customWidth="1"/>
    <col min="11" max="11" width="24.5703125" style="195" customWidth="1"/>
    <col min="12" max="12" width="38.7109375" style="31" customWidth="1"/>
    <col min="13" max="13" width="23.7109375" style="26" customWidth="1"/>
    <col min="14" max="14" width="5.5703125" style="61" customWidth="1"/>
    <col min="15" max="15" width="25" style="26" customWidth="1"/>
    <col min="16" max="16384" width="9.140625" style="26"/>
  </cols>
  <sheetData>
    <row r="1" spans="1:15" x14ac:dyDescent="0.35">
      <c r="A1" s="9"/>
      <c r="B1" s="10"/>
      <c r="C1" s="10"/>
      <c r="D1" s="9"/>
      <c r="E1" s="9"/>
      <c r="F1" s="21"/>
      <c r="G1" s="9"/>
      <c r="H1" s="22"/>
      <c r="I1" s="21"/>
      <c r="J1" s="21"/>
      <c r="K1" s="193"/>
      <c r="L1" s="9"/>
    </row>
    <row r="2" spans="1:15" s="27" customFormat="1" ht="63" x14ac:dyDescent="0.35">
      <c r="A2" s="12"/>
      <c r="B2" s="13" t="s">
        <v>481</v>
      </c>
      <c r="C2" s="13"/>
      <c r="D2" s="14" t="s">
        <v>12</v>
      </c>
      <c r="E2" s="14" t="s">
        <v>12</v>
      </c>
      <c r="F2" s="14" t="s">
        <v>348</v>
      </c>
      <c r="G2" s="12">
        <v>2011</v>
      </c>
      <c r="H2" s="15" t="s">
        <v>342</v>
      </c>
      <c r="I2" s="14" t="s">
        <v>340</v>
      </c>
      <c r="J2" s="14" t="s">
        <v>341</v>
      </c>
      <c r="K2" s="15" t="s">
        <v>334</v>
      </c>
      <c r="L2" s="12" t="s">
        <v>738</v>
      </c>
      <c r="M2" s="142" t="s">
        <v>651</v>
      </c>
      <c r="N2" s="62"/>
      <c r="O2" s="192"/>
    </row>
    <row r="3" spans="1:15" x14ac:dyDescent="0.35">
      <c r="A3" s="16"/>
      <c r="B3" s="17" t="s">
        <v>12</v>
      </c>
      <c r="C3" s="17" t="s">
        <v>12</v>
      </c>
      <c r="D3" s="16"/>
      <c r="E3" s="18" t="s">
        <v>12</v>
      </c>
      <c r="F3" s="18" t="s">
        <v>12</v>
      </c>
      <c r="G3" s="18">
        <v>89821.95</v>
      </c>
      <c r="H3" s="19" t="s">
        <v>12</v>
      </c>
      <c r="I3" s="18"/>
      <c r="J3" s="18"/>
      <c r="K3" s="15"/>
      <c r="L3" s="16" t="s">
        <v>12</v>
      </c>
      <c r="M3" s="23"/>
      <c r="N3" s="63" t="s">
        <v>12</v>
      </c>
      <c r="O3" s="76"/>
    </row>
    <row r="4" spans="1:15" x14ac:dyDescent="0.35">
      <c r="A4" s="16"/>
      <c r="B4" s="17"/>
      <c r="C4" s="17" t="s">
        <v>12</v>
      </c>
      <c r="D4" s="18" t="s">
        <v>12</v>
      </c>
      <c r="E4" s="101" t="s">
        <v>12</v>
      </c>
      <c r="F4" s="18">
        <f>SUM(F5:F36)</f>
        <v>87966.27</v>
      </c>
      <c r="G4" s="24">
        <f>SUM(G6:G39)</f>
        <v>90310.020000000033</v>
      </c>
      <c r="H4" s="19"/>
      <c r="I4" s="18"/>
      <c r="J4" s="18"/>
      <c r="K4" s="15" t="s">
        <v>12</v>
      </c>
      <c r="L4" s="20"/>
      <c r="M4" s="24">
        <v>75573</v>
      </c>
      <c r="N4" s="63"/>
      <c r="O4" s="76"/>
    </row>
    <row r="5" spans="1:15" x14ac:dyDescent="0.35">
      <c r="A5" s="16"/>
      <c r="B5" s="17" t="s">
        <v>216</v>
      </c>
      <c r="C5" s="17" t="s">
        <v>12</v>
      </c>
      <c r="D5" s="16" t="s">
        <v>2</v>
      </c>
      <c r="E5" s="16" t="s">
        <v>194</v>
      </c>
      <c r="F5" s="18"/>
      <c r="G5" s="24" t="s">
        <v>12</v>
      </c>
      <c r="H5" s="19"/>
      <c r="I5" s="18"/>
      <c r="J5" s="18"/>
      <c r="K5" s="15"/>
      <c r="L5" s="18"/>
      <c r="M5" s="23"/>
      <c r="N5" s="63"/>
    </row>
    <row r="6" spans="1:15" x14ac:dyDescent="0.35">
      <c r="A6" s="16">
        <v>1</v>
      </c>
      <c r="B6" s="17" t="s">
        <v>0</v>
      </c>
      <c r="C6" s="17"/>
      <c r="D6" s="16">
        <v>1</v>
      </c>
      <c r="E6" s="16" t="s">
        <v>217</v>
      </c>
      <c r="F6" s="18">
        <v>21071.23</v>
      </c>
      <c r="G6" s="24">
        <v>21071.23</v>
      </c>
      <c r="H6" s="19"/>
      <c r="I6" s="18"/>
      <c r="J6" s="18"/>
      <c r="K6" s="15"/>
      <c r="L6" s="18"/>
      <c r="M6" s="24">
        <v>14000</v>
      </c>
      <c r="N6" s="63">
        <v>2</v>
      </c>
    </row>
    <row r="7" spans="1:15" x14ac:dyDescent="0.35">
      <c r="A7" s="16">
        <v>2</v>
      </c>
      <c r="B7" s="17" t="s">
        <v>1</v>
      </c>
      <c r="C7" s="17"/>
      <c r="D7" s="16">
        <v>1</v>
      </c>
      <c r="E7" s="16" t="s">
        <v>217</v>
      </c>
      <c r="F7" s="18">
        <v>21071.23</v>
      </c>
      <c r="G7" s="24">
        <v>21071.23</v>
      </c>
      <c r="H7" s="19"/>
      <c r="I7" s="18"/>
      <c r="J7" s="18"/>
      <c r="K7" s="15"/>
      <c r="L7" s="18"/>
      <c r="M7" s="24">
        <v>12000</v>
      </c>
      <c r="N7" s="63">
        <v>1</v>
      </c>
    </row>
    <row r="8" spans="1:15" x14ac:dyDescent="0.35">
      <c r="A8" s="16">
        <v>3</v>
      </c>
      <c r="B8" s="17" t="s">
        <v>255</v>
      </c>
      <c r="C8" s="17"/>
      <c r="D8" s="16">
        <v>2</v>
      </c>
      <c r="E8" s="16" t="s">
        <v>217</v>
      </c>
      <c r="F8" s="18">
        <v>795.5</v>
      </c>
      <c r="G8" s="24">
        <v>795.5</v>
      </c>
      <c r="H8" s="19"/>
      <c r="I8" s="18"/>
      <c r="J8" s="18"/>
      <c r="K8" s="15" t="s">
        <v>12</v>
      </c>
      <c r="L8" s="18"/>
      <c r="M8" s="24">
        <v>795.5</v>
      </c>
      <c r="N8" s="63"/>
    </row>
    <row r="9" spans="1:15" x14ac:dyDescent="0.35">
      <c r="A9" s="16">
        <v>4</v>
      </c>
      <c r="B9" s="17" t="s">
        <v>3</v>
      </c>
      <c r="C9" s="17"/>
      <c r="D9" s="16">
        <v>2</v>
      </c>
      <c r="E9" s="16" t="s">
        <v>217</v>
      </c>
      <c r="F9" s="18">
        <v>1026.8900000000001</v>
      </c>
      <c r="G9" s="24">
        <v>1026.8900000000001</v>
      </c>
      <c r="H9" s="19"/>
      <c r="I9" s="18"/>
      <c r="J9" s="18"/>
      <c r="K9" s="15"/>
      <c r="L9" s="18"/>
      <c r="M9" s="24">
        <v>1026.8900000000001</v>
      </c>
      <c r="N9" s="63"/>
    </row>
    <row r="10" spans="1:15" x14ac:dyDescent="0.35">
      <c r="A10" s="16">
        <v>5</v>
      </c>
      <c r="B10" s="17" t="s">
        <v>11</v>
      </c>
      <c r="C10" s="17"/>
      <c r="D10" s="16">
        <v>2</v>
      </c>
      <c r="E10" s="16" t="s">
        <v>217</v>
      </c>
      <c r="F10" s="18">
        <v>971.72</v>
      </c>
      <c r="G10" s="24">
        <v>971.72</v>
      </c>
      <c r="H10" s="19"/>
      <c r="I10" s="18"/>
      <c r="J10" s="18"/>
      <c r="K10" s="15"/>
      <c r="L10" s="18"/>
      <c r="M10" s="24">
        <v>971.72</v>
      </c>
      <c r="N10" s="63"/>
    </row>
    <row r="11" spans="1:15" x14ac:dyDescent="0.35">
      <c r="A11" s="16">
        <v>6</v>
      </c>
      <c r="B11" s="17" t="s">
        <v>218</v>
      </c>
      <c r="C11" s="17"/>
      <c r="D11" s="16">
        <v>8</v>
      </c>
      <c r="E11" s="16" t="s">
        <v>217</v>
      </c>
      <c r="F11" s="18">
        <v>1116.33</v>
      </c>
      <c r="G11" s="24">
        <v>2032.01</v>
      </c>
      <c r="H11" s="107" t="s">
        <v>429</v>
      </c>
      <c r="I11" s="108"/>
      <c r="J11" s="108">
        <v>319.48</v>
      </c>
      <c r="K11" s="15" t="s">
        <v>430</v>
      </c>
      <c r="L11" s="18"/>
      <c r="M11" s="24">
        <v>2670.89</v>
      </c>
      <c r="N11" s="64"/>
    </row>
    <row r="12" spans="1:15" x14ac:dyDescent="0.35">
      <c r="A12" s="16">
        <v>7</v>
      </c>
      <c r="B12" s="17" t="s">
        <v>4</v>
      </c>
      <c r="C12" s="17"/>
      <c r="D12" s="16">
        <v>1</v>
      </c>
      <c r="E12" s="16" t="s">
        <v>217</v>
      </c>
      <c r="F12" s="18">
        <v>355.79</v>
      </c>
      <c r="G12" s="24">
        <v>355.79</v>
      </c>
      <c r="H12" s="107"/>
      <c r="I12" s="108"/>
      <c r="J12" s="108"/>
      <c r="K12" s="15"/>
      <c r="L12" s="18"/>
      <c r="M12" s="24">
        <v>177.89</v>
      </c>
      <c r="N12" s="65"/>
    </row>
    <row r="13" spans="1:15" x14ac:dyDescent="0.35">
      <c r="A13" s="16">
        <v>8</v>
      </c>
      <c r="B13" s="17" t="s">
        <v>219</v>
      </c>
      <c r="C13" s="17"/>
      <c r="D13" s="16">
        <v>1</v>
      </c>
      <c r="E13" s="16" t="s">
        <v>217</v>
      </c>
      <c r="F13" s="18">
        <v>367.29</v>
      </c>
      <c r="G13" s="24">
        <v>367.29</v>
      </c>
      <c r="H13" s="107" t="s">
        <v>343</v>
      </c>
      <c r="I13" s="108"/>
      <c r="J13" s="108">
        <v>125</v>
      </c>
      <c r="K13" s="15" t="s">
        <v>736</v>
      </c>
      <c r="L13" s="18">
        <v>-367.29</v>
      </c>
      <c r="M13" s="24">
        <v>-367.29</v>
      </c>
      <c r="N13" s="63"/>
      <c r="O13" s="76"/>
    </row>
    <row r="14" spans="1:15" x14ac:dyDescent="0.35">
      <c r="A14" s="16">
        <v>9</v>
      </c>
      <c r="B14" s="17" t="s">
        <v>256</v>
      </c>
      <c r="C14" s="17"/>
      <c r="D14" s="16">
        <v>1</v>
      </c>
      <c r="E14" s="16" t="s">
        <v>217</v>
      </c>
      <c r="F14" s="18">
        <v>367.29</v>
      </c>
      <c r="G14" s="24">
        <v>367.29</v>
      </c>
      <c r="H14" s="107" t="s">
        <v>343</v>
      </c>
      <c r="I14" s="108"/>
      <c r="J14" s="108"/>
      <c r="K14" s="15" t="s">
        <v>650</v>
      </c>
      <c r="L14" s="18">
        <v>-367.29</v>
      </c>
      <c r="M14" s="24">
        <v>-367.29</v>
      </c>
      <c r="N14" s="63"/>
      <c r="O14" s="76"/>
    </row>
    <row r="15" spans="1:15" x14ac:dyDescent="0.35">
      <c r="A15" s="16" t="s">
        <v>742</v>
      </c>
      <c r="B15" s="17" t="s">
        <v>219</v>
      </c>
      <c r="C15" s="17"/>
      <c r="D15" s="16">
        <v>1</v>
      </c>
      <c r="E15" s="16" t="s">
        <v>217</v>
      </c>
      <c r="F15" s="18"/>
      <c r="G15" s="24"/>
      <c r="H15" s="107"/>
      <c r="I15" s="108"/>
      <c r="J15" s="108"/>
      <c r="K15" s="15">
        <v>2016</v>
      </c>
      <c r="L15" s="18">
        <v>125</v>
      </c>
      <c r="M15" s="24">
        <v>125</v>
      </c>
      <c r="N15" s="63"/>
      <c r="O15" s="76"/>
    </row>
    <row r="16" spans="1:15" x14ac:dyDescent="0.35">
      <c r="A16" s="16">
        <v>10</v>
      </c>
      <c r="B16" s="17" t="s">
        <v>220</v>
      </c>
      <c r="C16" s="17"/>
      <c r="D16" s="16">
        <v>1</v>
      </c>
      <c r="E16" s="16" t="s">
        <v>217</v>
      </c>
      <c r="F16" s="18">
        <v>633.29</v>
      </c>
      <c r="G16" s="24">
        <v>633.29</v>
      </c>
      <c r="H16" s="107" t="s">
        <v>344</v>
      </c>
      <c r="I16" s="108"/>
      <c r="J16" s="108"/>
      <c r="K16" s="15"/>
      <c r="L16" s="18"/>
      <c r="M16" s="24">
        <v>633.29</v>
      </c>
      <c r="N16" s="63"/>
    </row>
    <row r="17" spans="1:14" ht="42" x14ac:dyDescent="0.35">
      <c r="A17" s="16">
        <v>11</v>
      </c>
      <c r="B17" s="17" t="s">
        <v>335</v>
      </c>
      <c r="C17" s="17"/>
      <c r="D17" s="16">
        <v>2</v>
      </c>
      <c r="E17" s="16" t="s">
        <v>217</v>
      </c>
      <c r="F17" s="18">
        <v>0</v>
      </c>
      <c r="G17" s="24">
        <v>290</v>
      </c>
      <c r="H17" s="107" t="s">
        <v>381</v>
      </c>
      <c r="I17" s="108"/>
      <c r="J17" s="108">
        <v>174</v>
      </c>
      <c r="K17" s="15" t="s">
        <v>382</v>
      </c>
      <c r="L17" s="18"/>
      <c r="M17" s="24">
        <v>464</v>
      </c>
      <c r="N17" s="63"/>
    </row>
    <row r="18" spans="1:14" x14ac:dyDescent="0.35">
      <c r="A18" s="16">
        <v>12</v>
      </c>
      <c r="B18" s="17" t="s">
        <v>477</v>
      </c>
      <c r="C18" s="17"/>
      <c r="D18" s="16">
        <v>3</v>
      </c>
      <c r="E18" s="16" t="s">
        <v>476</v>
      </c>
      <c r="F18" s="18"/>
      <c r="G18" s="24"/>
      <c r="H18" s="107" t="s">
        <v>429</v>
      </c>
      <c r="I18" s="108"/>
      <c r="J18" s="108"/>
      <c r="K18" s="15"/>
      <c r="L18" s="18"/>
      <c r="M18" s="24">
        <v>582.84</v>
      </c>
      <c r="N18" s="63"/>
    </row>
    <row r="19" spans="1:14" x14ac:dyDescent="0.35">
      <c r="A19" s="16">
        <v>13</v>
      </c>
      <c r="B19" s="17" t="s">
        <v>478</v>
      </c>
      <c r="C19" s="17"/>
      <c r="D19" s="16">
        <v>1</v>
      </c>
      <c r="E19" s="16" t="s">
        <v>217</v>
      </c>
      <c r="F19" s="18"/>
      <c r="G19" s="24"/>
      <c r="H19" s="107" t="s">
        <v>429</v>
      </c>
      <c r="I19" s="108"/>
      <c r="J19" s="108"/>
      <c r="K19" s="15"/>
      <c r="L19" s="18"/>
      <c r="M19" s="24">
        <v>135.19999999999999</v>
      </c>
      <c r="N19" s="63"/>
    </row>
    <row r="20" spans="1:14" x14ac:dyDescent="0.35">
      <c r="A20" s="16">
        <v>14</v>
      </c>
      <c r="B20" s="17" t="s">
        <v>479</v>
      </c>
      <c r="C20" s="17"/>
      <c r="D20" s="16">
        <v>2</v>
      </c>
      <c r="E20" s="16" t="s">
        <v>217</v>
      </c>
      <c r="F20" s="18"/>
      <c r="G20" s="24"/>
      <c r="H20" s="107" t="s">
        <v>429</v>
      </c>
      <c r="I20" s="108"/>
      <c r="J20" s="108"/>
      <c r="K20" s="15"/>
      <c r="L20" s="18"/>
      <c r="M20" s="24">
        <v>211.08</v>
      </c>
      <c r="N20" s="63"/>
    </row>
    <row r="21" spans="1:14" x14ac:dyDescent="0.35">
      <c r="A21" s="16"/>
      <c r="B21" s="17" t="s">
        <v>221</v>
      </c>
      <c r="C21" s="17"/>
      <c r="D21" s="16" t="s">
        <v>2</v>
      </c>
      <c r="E21" s="16" t="s">
        <v>194</v>
      </c>
      <c r="F21" s="20"/>
      <c r="G21" s="23"/>
      <c r="H21" s="109"/>
      <c r="I21" s="110"/>
      <c r="J21" s="110"/>
      <c r="K21" s="15"/>
      <c r="L21" s="18"/>
      <c r="M21" s="23"/>
      <c r="N21" s="63"/>
    </row>
    <row r="22" spans="1:14" x14ac:dyDescent="0.35">
      <c r="A22" s="16">
        <v>12</v>
      </c>
      <c r="B22" s="17" t="s">
        <v>195</v>
      </c>
      <c r="C22" s="17"/>
      <c r="D22" s="16">
        <v>2</v>
      </c>
      <c r="E22" s="16" t="s">
        <v>217</v>
      </c>
      <c r="F22" s="18">
        <v>2839.17</v>
      </c>
      <c r="G22" s="24">
        <v>2839.17</v>
      </c>
      <c r="H22" s="107"/>
      <c r="I22" s="108"/>
      <c r="J22" s="108"/>
      <c r="K22" s="15"/>
      <c r="L22" s="18"/>
      <c r="M22" s="24">
        <v>2839.17</v>
      </c>
      <c r="N22" s="63"/>
    </row>
    <row r="23" spans="1:14" x14ac:dyDescent="0.35">
      <c r="A23" s="16">
        <v>13</v>
      </c>
      <c r="B23" s="17" t="s">
        <v>196</v>
      </c>
      <c r="C23" s="17"/>
      <c r="D23" s="16">
        <v>11</v>
      </c>
      <c r="E23" s="16" t="s">
        <v>197</v>
      </c>
      <c r="F23" s="18">
        <v>1168.6500000000001</v>
      </c>
      <c r="G23" s="24">
        <v>1168.6500000000001</v>
      </c>
      <c r="H23" s="107" t="s">
        <v>343</v>
      </c>
      <c r="I23" s="108"/>
      <c r="J23" s="108"/>
      <c r="K23" s="15"/>
      <c r="L23" s="18"/>
      <c r="M23" s="24">
        <v>1168.6500000000001</v>
      </c>
      <c r="N23" s="63"/>
    </row>
    <row r="24" spans="1:14" ht="42" x14ac:dyDescent="0.35">
      <c r="A24" s="16">
        <v>14</v>
      </c>
      <c r="B24" s="17" t="s">
        <v>198</v>
      </c>
      <c r="C24" s="17"/>
      <c r="D24" s="16">
        <v>58</v>
      </c>
      <c r="E24" s="16" t="s">
        <v>197</v>
      </c>
      <c r="F24" s="18">
        <v>5342.4</v>
      </c>
      <c r="G24" s="24">
        <v>5342.4</v>
      </c>
      <c r="H24" s="107" t="s">
        <v>344</v>
      </c>
      <c r="I24" s="108"/>
      <c r="J24" s="108"/>
      <c r="K24" s="15"/>
      <c r="L24" s="18"/>
      <c r="M24" s="24">
        <v>5342.4</v>
      </c>
      <c r="N24" s="63"/>
    </row>
    <row r="25" spans="1:14" x14ac:dyDescent="0.35">
      <c r="A25" s="16"/>
      <c r="B25" s="17" t="s">
        <v>222</v>
      </c>
      <c r="C25" s="17"/>
      <c r="D25" s="16" t="s">
        <v>2</v>
      </c>
      <c r="E25" s="16" t="s">
        <v>194</v>
      </c>
      <c r="F25" s="18"/>
      <c r="G25" s="23"/>
      <c r="H25" s="107"/>
      <c r="I25" s="108"/>
      <c r="J25" s="108"/>
      <c r="K25" s="15"/>
      <c r="L25" s="18"/>
      <c r="M25" s="23"/>
      <c r="N25" s="63"/>
    </row>
    <row r="26" spans="1:14" x14ac:dyDescent="0.35">
      <c r="A26" s="16">
        <v>15</v>
      </c>
      <c r="B26" s="17" t="s">
        <v>199</v>
      </c>
      <c r="C26" s="17"/>
      <c r="D26" s="16">
        <v>1</v>
      </c>
      <c r="E26" s="16" t="s">
        <v>217</v>
      </c>
      <c r="F26" s="18">
        <v>1725.54</v>
      </c>
      <c r="G26" s="24">
        <v>1725.54</v>
      </c>
      <c r="H26" s="107"/>
      <c r="I26" s="108"/>
      <c r="J26" s="108"/>
      <c r="K26" s="15"/>
      <c r="L26" s="18"/>
      <c r="M26" s="24">
        <v>1725.54</v>
      </c>
      <c r="N26" s="63"/>
    </row>
    <row r="27" spans="1:14" x14ac:dyDescent="0.35">
      <c r="A27" s="16">
        <v>16</v>
      </c>
      <c r="B27" s="17" t="s">
        <v>5</v>
      </c>
      <c r="C27" s="17"/>
      <c r="D27" s="16">
        <v>1</v>
      </c>
      <c r="E27" s="16" t="s">
        <v>217</v>
      </c>
      <c r="F27" s="18">
        <v>3355.26</v>
      </c>
      <c r="G27" s="24">
        <v>3355.26</v>
      </c>
      <c r="H27" s="107"/>
      <c r="I27" s="108"/>
      <c r="J27" s="108"/>
      <c r="K27" s="15"/>
      <c r="L27" s="18"/>
      <c r="M27" s="24">
        <v>3355.26</v>
      </c>
      <c r="N27" s="63"/>
    </row>
    <row r="28" spans="1:14" x14ac:dyDescent="0.35">
      <c r="A28" s="16">
        <v>17</v>
      </c>
      <c r="B28" s="17" t="s">
        <v>48</v>
      </c>
      <c r="C28" s="17"/>
      <c r="D28" s="16">
        <v>1</v>
      </c>
      <c r="E28" s="16" t="s">
        <v>217</v>
      </c>
      <c r="F28" s="18">
        <v>7605.27</v>
      </c>
      <c r="G28" s="24">
        <v>7605.27</v>
      </c>
      <c r="H28" s="107"/>
      <c r="I28" s="108"/>
      <c r="J28" s="108"/>
      <c r="K28" s="15"/>
      <c r="L28" s="18"/>
      <c r="M28" s="24">
        <v>7605.27</v>
      </c>
      <c r="N28" s="63"/>
    </row>
    <row r="29" spans="1:14" x14ac:dyDescent="0.35">
      <c r="A29" s="16">
        <v>18</v>
      </c>
      <c r="B29" s="17" t="s">
        <v>200</v>
      </c>
      <c r="C29" s="17"/>
      <c r="D29" s="16">
        <v>1</v>
      </c>
      <c r="E29" s="16" t="s">
        <v>217</v>
      </c>
      <c r="F29" s="18">
        <v>3371.73</v>
      </c>
      <c r="G29" s="24">
        <v>3371.73</v>
      </c>
      <c r="H29" s="107"/>
      <c r="I29" s="108"/>
      <c r="J29" s="108"/>
      <c r="K29" s="15"/>
      <c r="L29" s="18"/>
      <c r="M29" s="24">
        <v>3371.73</v>
      </c>
      <c r="N29" s="63"/>
    </row>
    <row r="30" spans="1:14" x14ac:dyDescent="0.35">
      <c r="A30" s="16">
        <v>19</v>
      </c>
      <c r="B30" s="17" t="s">
        <v>201</v>
      </c>
      <c r="C30" s="17"/>
      <c r="D30" s="16">
        <v>1</v>
      </c>
      <c r="E30" s="16" t="s">
        <v>217</v>
      </c>
      <c r="F30" s="18">
        <v>2177.1799999999998</v>
      </c>
      <c r="G30" s="24">
        <v>2177.1799999999998</v>
      </c>
      <c r="H30" s="107"/>
      <c r="I30" s="108"/>
      <c r="J30" s="108"/>
      <c r="K30" s="15"/>
      <c r="L30" s="18"/>
      <c r="M30" s="24">
        <v>2177.1799999999998</v>
      </c>
      <c r="N30" s="63"/>
    </row>
    <row r="31" spans="1:14" x14ac:dyDescent="0.35">
      <c r="A31" s="16">
        <v>29</v>
      </c>
      <c r="B31" s="17" t="s">
        <v>202</v>
      </c>
      <c r="C31" s="17"/>
      <c r="D31" s="16">
        <v>1</v>
      </c>
      <c r="E31" s="16" t="s">
        <v>217</v>
      </c>
      <c r="F31" s="18">
        <v>3307.27</v>
      </c>
      <c r="G31" s="24">
        <v>3307.27</v>
      </c>
      <c r="H31" s="107"/>
      <c r="I31" s="108"/>
      <c r="J31" s="108"/>
      <c r="K31" s="15"/>
      <c r="L31" s="18"/>
      <c r="M31" s="24">
        <v>3307.27</v>
      </c>
      <c r="N31" s="63"/>
    </row>
    <row r="32" spans="1:14" ht="42" x14ac:dyDescent="0.35">
      <c r="A32" s="16">
        <v>21</v>
      </c>
      <c r="B32" s="17" t="s">
        <v>203</v>
      </c>
      <c r="C32" s="17"/>
      <c r="D32" s="16">
        <v>1</v>
      </c>
      <c r="E32" s="16" t="s">
        <v>217</v>
      </c>
      <c r="F32" s="18">
        <v>5559.43</v>
      </c>
      <c r="G32" s="24">
        <v>5559.43</v>
      </c>
      <c r="H32" s="107" t="s">
        <v>344</v>
      </c>
      <c r="I32" s="108"/>
      <c r="J32" s="108"/>
      <c r="K32" s="15"/>
      <c r="L32" s="18"/>
      <c r="M32" s="24">
        <v>5559.43</v>
      </c>
      <c r="N32" s="63"/>
    </row>
    <row r="33" spans="1:15" ht="42" x14ac:dyDescent="0.35">
      <c r="A33" s="16">
        <v>22</v>
      </c>
      <c r="B33" s="17" t="s">
        <v>204</v>
      </c>
      <c r="C33" s="17"/>
      <c r="D33" s="16">
        <v>1</v>
      </c>
      <c r="E33" s="16" t="s">
        <v>217</v>
      </c>
      <c r="F33" s="18">
        <v>1180.8900000000001</v>
      </c>
      <c r="G33" s="24">
        <v>1180.8900000000001</v>
      </c>
      <c r="H33" s="107"/>
      <c r="I33" s="108"/>
      <c r="J33" s="108"/>
      <c r="K33" s="15"/>
      <c r="L33" s="18"/>
      <c r="M33" s="24">
        <v>1180.8900000000001</v>
      </c>
      <c r="N33" s="63"/>
    </row>
    <row r="34" spans="1:15" ht="42" x14ac:dyDescent="0.35">
      <c r="A34" s="16">
        <v>23</v>
      </c>
      <c r="B34" s="17" t="s">
        <v>223</v>
      </c>
      <c r="C34" s="17"/>
      <c r="D34" s="16">
        <v>1</v>
      </c>
      <c r="E34" s="16" t="s">
        <v>217</v>
      </c>
      <c r="F34" s="18">
        <v>2355.1</v>
      </c>
      <c r="G34" s="24">
        <v>2355.1</v>
      </c>
      <c r="H34" s="107" t="s">
        <v>344</v>
      </c>
      <c r="I34" s="108"/>
      <c r="J34" s="108"/>
      <c r="K34" s="15"/>
      <c r="L34" s="18"/>
      <c r="M34" s="24">
        <v>2355.1</v>
      </c>
      <c r="N34" s="63"/>
    </row>
    <row r="35" spans="1:15" x14ac:dyDescent="0.35">
      <c r="A35" s="16"/>
      <c r="B35" s="17" t="s">
        <v>258</v>
      </c>
      <c r="C35" s="17"/>
      <c r="D35" s="16"/>
      <c r="E35" s="16"/>
      <c r="F35" s="18"/>
      <c r="G35" s="23"/>
      <c r="H35" s="107"/>
      <c r="I35" s="108"/>
      <c r="J35" s="108"/>
      <c r="K35" s="15"/>
      <c r="L35" s="16"/>
      <c r="M35" s="23"/>
      <c r="N35" s="63"/>
    </row>
    <row r="36" spans="1:15" x14ac:dyDescent="0.35">
      <c r="A36" s="16">
        <v>24</v>
      </c>
      <c r="B36" s="17" t="s">
        <v>252</v>
      </c>
      <c r="C36" s="17"/>
      <c r="D36" s="16">
        <v>1</v>
      </c>
      <c r="E36" s="16" t="s">
        <v>217</v>
      </c>
      <c r="F36" s="18">
        <v>201.82</v>
      </c>
      <c r="G36" s="24">
        <v>201.82</v>
      </c>
      <c r="H36" s="107" t="s">
        <v>344</v>
      </c>
      <c r="I36" s="108"/>
      <c r="J36" s="108" t="s">
        <v>12</v>
      </c>
      <c r="K36" s="15"/>
      <c r="L36" s="18"/>
      <c r="M36" s="24">
        <v>201.82</v>
      </c>
      <c r="N36" s="63"/>
    </row>
    <row r="37" spans="1:15" x14ac:dyDescent="0.35">
      <c r="A37" s="16">
        <v>25</v>
      </c>
      <c r="B37" s="17" t="s">
        <v>336</v>
      </c>
      <c r="C37" s="17"/>
      <c r="D37" s="16">
        <v>1</v>
      </c>
      <c r="E37" s="16" t="s">
        <v>217</v>
      </c>
      <c r="F37" s="18">
        <v>399.99</v>
      </c>
      <c r="G37" s="24">
        <v>399.99</v>
      </c>
      <c r="H37" s="107" t="s">
        <v>345</v>
      </c>
      <c r="I37" s="108"/>
      <c r="J37" s="108"/>
      <c r="K37" s="15"/>
      <c r="L37" s="18"/>
      <c r="M37" s="24">
        <v>399.99</v>
      </c>
      <c r="N37" s="63"/>
    </row>
    <row r="38" spans="1:15" ht="42" x14ac:dyDescent="0.35">
      <c r="A38" s="16">
        <v>26</v>
      </c>
      <c r="B38" s="17" t="s">
        <v>337</v>
      </c>
      <c r="C38" s="17"/>
      <c r="D38" s="16">
        <v>1</v>
      </c>
      <c r="E38" s="16" t="s">
        <v>217</v>
      </c>
      <c r="F38" s="18">
        <v>88.08</v>
      </c>
      <c r="G38" s="24">
        <v>88.08</v>
      </c>
      <c r="H38" s="107" t="s">
        <v>345</v>
      </c>
      <c r="I38" s="108"/>
      <c r="J38" s="108"/>
      <c r="K38" s="15"/>
      <c r="L38" s="18"/>
      <c r="M38" s="24">
        <v>88.08</v>
      </c>
      <c r="N38" s="63"/>
    </row>
    <row r="39" spans="1:15" ht="42" x14ac:dyDescent="0.35">
      <c r="A39" s="16">
        <v>27</v>
      </c>
      <c r="B39" s="17" t="s">
        <v>347</v>
      </c>
      <c r="C39" s="17"/>
      <c r="D39" s="16">
        <v>1</v>
      </c>
      <c r="E39" s="16" t="s">
        <v>217</v>
      </c>
      <c r="F39" s="18">
        <v>650</v>
      </c>
      <c r="G39" s="24">
        <v>650</v>
      </c>
      <c r="H39" s="107" t="s">
        <v>346</v>
      </c>
      <c r="I39" s="108"/>
      <c r="J39" s="108"/>
      <c r="K39" s="15"/>
      <c r="L39" s="18"/>
      <c r="M39" s="24">
        <v>650</v>
      </c>
      <c r="N39" s="63"/>
    </row>
    <row r="40" spans="1:15" ht="42" x14ac:dyDescent="0.35">
      <c r="A40" s="16">
        <v>28</v>
      </c>
      <c r="B40" s="17" t="s">
        <v>658</v>
      </c>
      <c r="C40" s="17"/>
      <c r="D40" s="16">
        <v>1</v>
      </c>
      <c r="E40" s="16" t="s">
        <v>217</v>
      </c>
      <c r="F40" s="23"/>
      <c r="G40" s="24"/>
      <c r="H40" s="107" t="s">
        <v>579</v>
      </c>
      <c r="I40" s="108"/>
      <c r="J40" s="108"/>
      <c r="K40" s="15"/>
      <c r="L40" s="18"/>
      <c r="M40" s="24">
        <v>225.57</v>
      </c>
      <c r="N40" s="63"/>
    </row>
    <row r="41" spans="1:15" x14ac:dyDescent="0.35">
      <c r="A41" s="16">
        <v>29</v>
      </c>
      <c r="B41" s="17" t="s">
        <v>657</v>
      </c>
      <c r="C41" s="17"/>
      <c r="D41" s="16">
        <v>1</v>
      </c>
      <c r="E41" s="16" t="s">
        <v>217</v>
      </c>
      <c r="F41" s="23"/>
      <c r="G41" s="24"/>
      <c r="H41" s="107" t="s">
        <v>656</v>
      </c>
      <c r="I41" s="108"/>
      <c r="J41" s="108"/>
      <c r="K41" s="15"/>
      <c r="L41" s="18">
        <v>225.57</v>
      </c>
      <c r="M41" s="24">
        <v>225.57</v>
      </c>
      <c r="N41" s="63"/>
      <c r="O41" s="76"/>
    </row>
    <row r="42" spans="1:15" x14ac:dyDescent="0.35">
      <c r="A42" s="102"/>
      <c r="B42" s="103" t="s">
        <v>428</v>
      </c>
      <c r="C42" s="103"/>
      <c r="D42" s="102"/>
      <c r="E42" s="102"/>
      <c r="F42" s="104"/>
      <c r="G42" s="102"/>
      <c r="H42" s="105"/>
      <c r="I42" s="105"/>
      <c r="J42" s="104"/>
      <c r="K42" s="194"/>
      <c r="L42" s="26"/>
      <c r="M42" s="24"/>
      <c r="N42" s="63"/>
    </row>
    <row r="43" spans="1:15" ht="88.5" x14ac:dyDescent="0.35">
      <c r="A43" s="102"/>
      <c r="B43" s="17" t="s">
        <v>447</v>
      </c>
      <c r="C43" s="103"/>
      <c r="D43" s="102"/>
      <c r="E43" s="102"/>
      <c r="F43" s="104"/>
      <c r="G43" s="102"/>
      <c r="H43" s="105"/>
      <c r="I43" s="105"/>
      <c r="J43" s="104"/>
      <c r="K43" s="194"/>
      <c r="L43" s="106"/>
      <c r="M43" s="24">
        <v>75573</v>
      </c>
      <c r="N43" s="63"/>
      <c r="O43" s="76"/>
    </row>
    <row r="47" spans="1:15" x14ac:dyDescent="0.35">
      <c r="L47" s="73"/>
    </row>
    <row r="48" spans="1:15" x14ac:dyDescent="0.35">
      <c r="L48" s="130"/>
    </row>
    <row r="49" spans="12:12" x14ac:dyDescent="0.35">
      <c r="L49" s="130"/>
    </row>
    <row r="50" spans="12:12" x14ac:dyDescent="0.35">
      <c r="L50" s="130"/>
    </row>
    <row r="51" spans="12:12" x14ac:dyDescent="0.35">
      <c r="L51" s="130"/>
    </row>
    <row r="52" spans="12:12" x14ac:dyDescent="0.35">
      <c r="L52" s="130"/>
    </row>
    <row r="53" spans="12:12" x14ac:dyDescent="0.35">
      <c r="L53" s="130"/>
    </row>
    <row r="54" spans="12:12" x14ac:dyDescent="0.35">
      <c r="L54" s="130"/>
    </row>
    <row r="55" spans="12:12" x14ac:dyDescent="0.35">
      <c r="L55" s="130"/>
    </row>
    <row r="56" spans="12:12" x14ac:dyDescent="0.35">
      <c r="L56" s="130"/>
    </row>
  </sheetData>
  <phoneticPr fontId="2" type="noConversion"/>
  <pageMargins left="0.74803149606299213" right="0.74803149606299213" top="0.98425196850393704" bottom="0.98425196850393704" header="0.51181102362204722" footer="0.51181102362204722"/>
  <pageSetup paperSize="9" scale="34" orientation="landscape" horizontalDpi="4294967293" r:id="rId1"/>
  <headerFooter alignWithMargins="0">
    <oddHeader>&amp;C&amp;"Calibri,Regular"&amp;20ASSETS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pageSetUpPr fitToPage="1"/>
  </sheetPr>
  <dimension ref="A1:J53"/>
  <sheetViews>
    <sheetView topLeftCell="A26" zoomScaleNormal="100" zoomScaleSheetLayoutView="100" workbookViewId="0">
      <selection sqref="A1:J53"/>
    </sheetView>
  </sheetViews>
  <sheetFormatPr defaultColWidth="19.42578125" defaultRowHeight="12.75" x14ac:dyDescent="0.2"/>
  <cols>
    <col min="1" max="1" width="41.85546875" style="182" customWidth="1"/>
    <col min="2" max="2" width="16.85546875" style="189" bestFit="1" customWidth="1"/>
    <col min="3" max="4" width="9.85546875" style="189" bestFit="1" customWidth="1"/>
    <col min="5" max="5" width="9.42578125" style="189" bestFit="1" customWidth="1"/>
    <col min="6" max="6" width="14.5703125" style="189" customWidth="1"/>
    <col min="7" max="7" width="15.140625" style="189" bestFit="1" customWidth="1"/>
    <col min="8" max="8" width="19.28515625" style="189" customWidth="1"/>
    <col min="9" max="9" width="16.85546875" style="182" customWidth="1"/>
    <col min="10" max="10" width="12.7109375" style="182" customWidth="1"/>
    <col min="11" max="16384" width="19.42578125" style="182"/>
  </cols>
  <sheetData>
    <row r="1" spans="1:10" ht="25.5" x14ac:dyDescent="0.2">
      <c r="A1" s="168" t="s">
        <v>623</v>
      </c>
      <c r="B1" s="179" t="s">
        <v>482</v>
      </c>
      <c r="C1" s="169" t="s">
        <v>383</v>
      </c>
      <c r="D1" s="169" t="s">
        <v>383</v>
      </c>
      <c r="E1" s="169" t="s">
        <v>383</v>
      </c>
      <c r="F1" s="169" t="s">
        <v>383</v>
      </c>
      <c r="G1" s="169"/>
      <c r="H1" s="169" t="s">
        <v>384</v>
      </c>
      <c r="I1" s="169" t="s">
        <v>624</v>
      </c>
      <c r="J1" s="181" t="s">
        <v>625</v>
      </c>
    </row>
    <row r="2" spans="1:10" ht="15" x14ac:dyDescent="0.25">
      <c r="A2" s="183" t="s">
        <v>33</v>
      </c>
      <c r="B2" s="184"/>
      <c r="C2" s="170"/>
      <c r="D2" s="170"/>
      <c r="E2" s="170"/>
      <c r="F2" s="170"/>
      <c r="G2" s="170"/>
      <c r="H2" s="170" t="s">
        <v>484</v>
      </c>
      <c r="I2" s="173"/>
      <c r="J2" s="174"/>
    </row>
    <row r="3" spans="1:10" x14ac:dyDescent="0.2">
      <c r="A3" s="185" t="s">
        <v>17</v>
      </c>
      <c r="B3" s="186">
        <v>3.44</v>
      </c>
      <c r="C3" s="173"/>
      <c r="D3" s="173">
        <v>2</v>
      </c>
      <c r="E3" s="173"/>
      <c r="F3" s="173">
        <v>2</v>
      </c>
      <c r="G3" s="173"/>
      <c r="H3" s="173">
        <f t="shared" ref="H3:H10" si="0">SUM(B3:F3)</f>
        <v>7.4399999999999995</v>
      </c>
      <c r="I3" s="173">
        <f>H3</f>
        <v>7.4399999999999995</v>
      </c>
      <c r="J3" s="174"/>
    </row>
    <row r="4" spans="1:10" x14ac:dyDescent="0.2">
      <c r="A4" s="185" t="s">
        <v>626</v>
      </c>
      <c r="B4" s="186">
        <v>252</v>
      </c>
      <c r="C4" s="173"/>
      <c r="D4" s="173"/>
      <c r="E4" s="173"/>
      <c r="F4" s="173"/>
      <c r="G4" s="173"/>
      <c r="H4" s="173">
        <f t="shared" si="0"/>
        <v>252</v>
      </c>
      <c r="I4" s="173">
        <v>0</v>
      </c>
      <c r="J4" s="174"/>
    </row>
    <row r="5" spans="1:10" x14ac:dyDescent="0.2">
      <c r="A5" s="185" t="s">
        <v>397</v>
      </c>
      <c r="B5" s="186">
        <v>72.44</v>
      </c>
      <c r="C5" s="173"/>
      <c r="D5" s="173"/>
      <c r="E5" s="173"/>
      <c r="F5" s="173"/>
      <c r="G5" s="173"/>
      <c r="H5" s="173">
        <f t="shared" si="0"/>
        <v>72.44</v>
      </c>
      <c r="I5" s="173">
        <f>H5</f>
        <v>72.44</v>
      </c>
      <c r="J5" s="174"/>
    </row>
    <row r="6" spans="1:10" x14ac:dyDescent="0.2">
      <c r="A6" s="185" t="s">
        <v>18</v>
      </c>
      <c r="B6" s="186">
        <v>13531.39</v>
      </c>
      <c r="C6" s="173"/>
      <c r="D6" s="173"/>
      <c r="E6" s="173"/>
      <c r="F6" s="173"/>
      <c r="G6" s="173"/>
      <c r="H6" s="173">
        <f t="shared" si="0"/>
        <v>13531.39</v>
      </c>
      <c r="I6" s="173">
        <f>H6</f>
        <v>13531.39</v>
      </c>
      <c r="J6" s="174"/>
    </row>
    <row r="7" spans="1:10" x14ac:dyDescent="0.2">
      <c r="A7" s="185" t="s">
        <v>627</v>
      </c>
      <c r="B7" s="186">
        <v>13531.39</v>
      </c>
      <c r="C7" s="173"/>
      <c r="D7" s="173"/>
      <c r="E7" s="173"/>
      <c r="F7" s="173"/>
      <c r="G7" s="173"/>
      <c r="H7" s="173">
        <f t="shared" si="0"/>
        <v>13531.39</v>
      </c>
      <c r="I7" s="173">
        <f>H7</f>
        <v>13531.39</v>
      </c>
      <c r="J7" s="174"/>
    </row>
    <row r="8" spans="1:10" x14ac:dyDescent="0.2">
      <c r="A8" s="185" t="s">
        <v>628</v>
      </c>
      <c r="B8" s="186">
        <v>20</v>
      </c>
      <c r="C8" s="173"/>
      <c r="D8" s="173"/>
      <c r="E8" s="173"/>
      <c r="F8" s="173"/>
      <c r="G8" s="173"/>
      <c r="H8" s="173">
        <f t="shared" si="0"/>
        <v>20</v>
      </c>
      <c r="I8" s="173">
        <f>H8</f>
        <v>20</v>
      </c>
      <c r="J8" s="174"/>
    </row>
    <row r="9" spans="1:10" x14ac:dyDescent="0.2">
      <c r="A9" s="185" t="s">
        <v>19</v>
      </c>
      <c r="B9" s="186">
        <v>2236.36</v>
      </c>
      <c r="C9" s="173"/>
      <c r="D9" s="173"/>
      <c r="E9" s="173"/>
      <c r="F9" s="173"/>
      <c r="G9" s="173"/>
      <c r="H9" s="173">
        <f t="shared" si="0"/>
        <v>2236.36</v>
      </c>
      <c r="I9" s="173">
        <v>1800</v>
      </c>
      <c r="J9" s="174"/>
    </row>
    <row r="10" spans="1:10" x14ac:dyDescent="0.2">
      <c r="A10" s="185" t="s">
        <v>34</v>
      </c>
      <c r="B10" s="186">
        <v>29647.02</v>
      </c>
      <c r="C10" s="173"/>
      <c r="D10" s="173"/>
      <c r="E10" s="173"/>
      <c r="F10" s="173"/>
      <c r="G10" s="173"/>
      <c r="H10" s="173">
        <f t="shared" si="0"/>
        <v>29647.02</v>
      </c>
      <c r="I10" s="173">
        <f>SUM(I3:I9)</f>
        <v>28962.659999999996</v>
      </c>
      <c r="J10" s="174"/>
    </row>
    <row r="11" spans="1:10" x14ac:dyDescent="0.2">
      <c r="A11" s="171"/>
      <c r="B11" s="173" t="s">
        <v>12</v>
      </c>
      <c r="C11" s="173" t="s">
        <v>12</v>
      </c>
      <c r="D11" s="173"/>
      <c r="E11" s="173"/>
      <c r="F11" s="173"/>
      <c r="G11" s="173"/>
      <c r="H11" s="175"/>
      <c r="I11" s="174"/>
      <c r="J11" s="174"/>
    </row>
    <row r="12" spans="1:10" ht="38.25" x14ac:dyDescent="0.2">
      <c r="A12" s="171"/>
      <c r="B12" s="169" t="s">
        <v>629</v>
      </c>
      <c r="C12" s="169" t="s">
        <v>257</v>
      </c>
      <c r="D12" s="169" t="s">
        <v>257</v>
      </c>
      <c r="E12" s="169" t="s">
        <v>257</v>
      </c>
      <c r="F12" s="169" t="s">
        <v>257</v>
      </c>
      <c r="G12" s="169" t="s">
        <v>630</v>
      </c>
      <c r="H12" s="169" t="s">
        <v>631</v>
      </c>
      <c r="I12" s="169" t="s">
        <v>632</v>
      </c>
      <c r="J12" s="169" t="s">
        <v>625</v>
      </c>
    </row>
    <row r="13" spans="1:10" ht="15" x14ac:dyDescent="0.25">
      <c r="A13" s="187" t="s">
        <v>35</v>
      </c>
      <c r="B13" s="184"/>
      <c r="C13" s="172">
        <v>42705</v>
      </c>
      <c r="D13" s="172">
        <v>42736</v>
      </c>
      <c r="E13" s="172">
        <v>42767</v>
      </c>
      <c r="F13" s="172">
        <v>42795</v>
      </c>
      <c r="G13" s="172"/>
      <c r="H13" s="172" t="s">
        <v>633</v>
      </c>
      <c r="I13" s="174"/>
      <c r="J13" s="174"/>
    </row>
    <row r="14" spans="1:10" x14ac:dyDescent="0.2">
      <c r="A14" s="185" t="s">
        <v>332</v>
      </c>
      <c r="B14" s="186">
        <v>20</v>
      </c>
      <c r="C14" s="170"/>
      <c r="D14" s="170"/>
      <c r="E14" s="170"/>
      <c r="F14" s="173"/>
      <c r="G14" s="173">
        <f t="shared" ref="G14:G43" si="1">SUM(C14:F14)</f>
        <v>0</v>
      </c>
      <c r="H14" s="173">
        <f t="shared" ref="H14:H43" si="2">B14+G14</f>
        <v>20</v>
      </c>
      <c r="I14" s="173">
        <f>H14</f>
        <v>20</v>
      </c>
      <c r="J14" s="174"/>
    </row>
    <row r="15" spans="1:10" x14ac:dyDescent="0.2">
      <c r="A15" s="185" t="s">
        <v>207</v>
      </c>
      <c r="B15" s="186">
        <v>180</v>
      </c>
      <c r="C15" s="173"/>
      <c r="D15" s="173"/>
      <c r="E15" s="173"/>
      <c r="F15" s="173"/>
      <c r="G15" s="173">
        <f t="shared" si="1"/>
        <v>0</v>
      </c>
      <c r="H15" s="173">
        <f t="shared" si="2"/>
        <v>180</v>
      </c>
      <c r="I15" s="173">
        <f t="shared" ref="I15:I33" si="3">H15</f>
        <v>180</v>
      </c>
      <c r="J15" s="174"/>
    </row>
    <row r="16" spans="1:10" x14ac:dyDescent="0.2">
      <c r="A16" s="185" t="s">
        <v>634</v>
      </c>
      <c r="B16" s="186">
        <v>20</v>
      </c>
      <c r="C16" s="173"/>
      <c r="D16" s="173"/>
      <c r="E16" s="173" t="s">
        <v>12</v>
      </c>
      <c r="F16" s="173"/>
      <c r="G16" s="173">
        <f t="shared" si="1"/>
        <v>0</v>
      </c>
      <c r="H16" s="173">
        <f t="shared" si="2"/>
        <v>20</v>
      </c>
      <c r="I16" s="173">
        <f t="shared" si="3"/>
        <v>20</v>
      </c>
      <c r="J16" s="174"/>
    </row>
    <row r="17" spans="1:10" x14ac:dyDescent="0.2">
      <c r="A17" s="185" t="s">
        <v>259</v>
      </c>
      <c r="B17" s="186">
        <v>259.22000000000003</v>
      </c>
      <c r="C17" s="173">
        <v>100</v>
      </c>
      <c r="D17" s="173"/>
      <c r="E17" s="173"/>
      <c r="F17" s="173">
        <v>60</v>
      </c>
      <c r="G17" s="173">
        <f t="shared" si="1"/>
        <v>160</v>
      </c>
      <c r="H17" s="173">
        <f t="shared" si="2"/>
        <v>419.22</v>
      </c>
      <c r="I17" s="173">
        <f t="shared" si="3"/>
        <v>419.22</v>
      </c>
      <c r="J17" s="174"/>
    </row>
    <row r="18" spans="1:10" x14ac:dyDescent="0.2">
      <c r="A18" s="185" t="s">
        <v>386</v>
      </c>
      <c r="B18" s="186">
        <v>3485.79</v>
      </c>
      <c r="C18" s="173"/>
      <c r="D18" s="173">
        <v>1167</v>
      </c>
      <c r="E18" s="173"/>
      <c r="F18" s="173"/>
      <c r="G18" s="173">
        <f t="shared" si="1"/>
        <v>1167</v>
      </c>
      <c r="H18" s="173">
        <f t="shared" si="2"/>
        <v>4652.79</v>
      </c>
      <c r="I18" s="173">
        <f t="shared" si="3"/>
        <v>4652.79</v>
      </c>
      <c r="J18" s="174"/>
    </row>
    <row r="19" spans="1:10" x14ac:dyDescent="0.2">
      <c r="A19" s="185" t="s">
        <v>635</v>
      </c>
      <c r="B19" s="186">
        <v>0</v>
      </c>
      <c r="C19" s="173"/>
      <c r="D19" s="173"/>
      <c r="E19" s="173"/>
      <c r="F19" s="173">
        <v>100</v>
      </c>
      <c r="G19" s="173">
        <f>SUM(C19:F19)</f>
        <v>100</v>
      </c>
      <c r="H19" s="173">
        <f>B19+G19</f>
        <v>100</v>
      </c>
      <c r="I19" s="173">
        <f>H19</f>
        <v>100</v>
      </c>
      <c r="J19" s="174"/>
    </row>
    <row r="20" spans="1:10" x14ac:dyDescent="0.2">
      <c r="A20" s="185" t="s">
        <v>636</v>
      </c>
      <c r="B20" s="186">
        <v>240</v>
      </c>
      <c r="C20" s="173"/>
      <c r="D20" s="173"/>
      <c r="E20" s="173"/>
      <c r="F20" s="173"/>
      <c r="G20" s="173">
        <f t="shared" si="1"/>
        <v>0</v>
      </c>
      <c r="H20" s="173">
        <f t="shared" si="2"/>
        <v>240</v>
      </c>
      <c r="I20" s="173">
        <v>0</v>
      </c>
      <c r="J20" s="174"/>
    </row>
    <row r="21" spans="1:10" x14ac:dyDescent="0.2">
      <c r="A21" s="185" t="s">
        <v>637</v>
      </c>
      <c r="B21" s="186">
        <v>252</v>
      </c>
      <c r="C21" s="173"/>
      <c r="D21" s="173"/>
      <c r="E21" s="173"/>
      <c r="F21" s="173"/>
      <c r="G21" s="173">
        <f t="shared" si="1"/>
        <v>0</v>
      </c>
      <c r="H21" s="173">
        <f t="shared" si="2"/>
        <v>252</v>
      </c>
      <c r="I21" s="173">
        <f t="shared" si="3"/>
        <v>252</v>
      </c>
      <c r="J21" s="174"/>
    </row>
    <row r="22" spans="1:10" x14ac:dyDescent="0.2">
      <c r="A22" s="185" t="s">
        <v>209</v>
      </c>
      <c r="B22" s="186">
        <v>2196</v>
      </c>
      <c r="C22" s="173"/>
      <c r="D22" s="173"/>
      <c r="E22" s="173"/>
      <c r="F22" s="173"/>
      <c r="G22" s="173">
        <f t="shared" si="1"/>
        <v>0</v>
      </c>
      <c r="H22" s="173">
        <f t="shared" si="2"/>
        <v>2196</v>
      </c>
      <c r="I22" s="173">
        <f t="shared" si="3"/>
        <v>2196</v>
      </c>
      <c r="J22" s="173">
        <f>I22</f>
        <v>2196</v>
      </c>
    </row>
    <row r="23" spans="1:10" x14ac:dyDescent="0.2">
      <c r="A23" s="185" t="s">
        <v>205</v>
      </c>
      <c r="B23" s="186">
        <v>650</v>
      </c>
      <c r="C23" s="173"/>
      <c r="D23" s="173"/>
      <c r="E23" s="173"/>
      <c r="F23" s="173"/>
      <c r="G23" s="173"/>
      <c r="H23" s="173"/>
      <c r="I23" s="173"/>
      <c r="J23" s="173"/>
    </row>
    <row r="24" spans="1:10" x14ac:dyDescent="0.2">
      <c r="A24" s="185" t="s">
        <v>338</v>
      </c>
      <c r="B24" s="186">
        <v>400</v>
      </c>
      <c r="C24" s="173"/>
      <c r="D24" s="173"/>
      <c r="E24" s="173"/>
      <c r="F24" s="173"/>
      <c r="G24" s="173"/>
      <c r="H24" s="173"/>
      <c r="I24" s="173"/>
      <c r="J24" s="173"/>
    </row>
    <row r="25" spans="1:10" x14ac:dyDescent="0.2">
      <c r="A25" s="185" t="s">
        <v>638</v>
      </c>
      <c r="B25" s="186">
        <v>1120.52</v>
      </c>
      <c r="C25" s="173"/>
      <c r="D25" s="173"/>
      <c r="E25" s="173"/>
      <c r="F25" s="173"/>
      <c r="G25" s="173">
        <f t="shared" si="1"/>
        <v>0</v>
      </c>
      <c r="H25" s="173">
        <f t="shared" si="2"/>
        <v>1120.52</v>
      </c>
      <c r="I25" s="173">
        <f t="shared" si="3"/>
        <v>1120.52</v>
      </c>
      <c r="J25" s="174"/>
    </row>
    <row r="26" spans="1:10" x14ac:dyDescent="0.2">
      <c r="A26" s="185" t="s">
        <v>639</v>
      </c>
      <c r="B26" s="186">
        <v>519.58000000000004</v>
      </c>
      <c r="C26" s="174"/>
      <c r="D26" s="173" t="s">
        <v>12</v>
      </c>
      <c r="E26" s="173" t="s">
        <v>12</v>
      </c>
      <c r="F26" s="173"/>
      <c r="G26" s="173">
        <f t="shared" si="1"/>
        <v>0</v>
      </c>
      <c r="H26" s="173">
        <f t="shared" si="2"/>
        <v>519.58000000000004</v>
      </c>
      <c r="I26" s="173">
        <f t="shared" si="3"/>
        <v>519.58000000000004</v>
      </c>
      <c r="J26" s="174"/>
    </row>
    <row r="27" spans="1:10" x14ac:dyDescent="0.2">
      <c r="A27" s="185" t="s">
        <v>640</v>
      </c>
      <c r="B27" s="186">
        <v>2100</v>
      </c>
      <c r="C27" s="173">
        <v>4000</v>
      </c>
      <c r="D27" s="173"/>
      <c r="E27" s="173"/>
      <c r="F27" s="173"/>
      <c r="G27" s="173">
        <f t="shared" si="1"/>
        <v>4000</v>
      </c>
      <c r="H27" s="173">
        <f t="shared" si="2"/>
        <v>6100</v>
      </c>
      <c r="I27" s="173">
        <f t="shared" si="3"/>
        <v>6100</v>
      </c>
      <c r="J27" s="174"/>
    </row>
    <row r="28" spans="1:10" x14ac:dyDescent="0.2">
      <c r="A28" s="185" t="s">
        <v>641</v>
      </c>
      <c r="B28" s="186">
        <v>415.55</v>
      </c>
      <c r="C28" s="173"/>
      <c r="D28" s="173"/>
      <c r="E28" s="173"/>
      <c r="F28" s="173" t="s">
        <v>12</v>
      </c>
      <c r="G28" s="173">
        <f t="shared" si="1"/>
        <v>0</v>
      </c>
      <c r="H28" s="173">
        <f t="shared" si="2"/>
        <v>415.55</v>
      </c>
      <c r="I28" s="173">
        <f t="shared" si="3"/>
        <v>415.55</v>
      </c>
      <c r="J28" s="173">
        <f>I28</f>
        <v>415.55</v>
      </c>
    </row>
    <row r="29" spans="1:10" x14ac:dyDescent="0.2">
      <c r="A29" s="185" t="s">
        <v>487</v>
      </c>
      <c r="B29" s="186">
        <v>655.20000000000005</v>
      </c>
      <c r="C29" s="173"/>
      <c r="D29" s="173"/>
      <c r="E29" s="173"/>
      <c r="F29" s="173">
        <v>218</v>
      </c>
      <c r="G29" s="173">
        <f t="shared" si="1"/>
        <v>218</v>
      </c>
      <c r="H29" s="173">
        <f t="shared" si="2"/>
        <v>873.2</v>
      </c>
      <c r="I29" s="173">
        <f t="shared" si="3"/>
        <v>873.2</v>
      </c>
      <c r="J29" s="174"/>
    </row>
    <row r="30" spans="1:10" x14ac:dyDescent="0.2">
      <c r="A30" s="185" t="s">
        <v>387</v>
      </c>
      <c r="B30" s="186">
        <v>720</v>
      </c>
      <c r="C30" s="173"/>
      <c r="D30" s="173"/>
      <c r="E30" s="173"/>
      <c r="F30" s="173">
        <v>214</v>
      </c>
      <c r="G30" s="173">
        <f t="shared" si="1"/>
        <v>214</v>
      </c>
      <c r="H30" s="173">
        <f t="shared" si="2"/>
        <v>934</v>
      </c>
      <c r="I30" s="173">
        <f t="shared" si="3"/>
        <v>934</v>
      </c>
      <c r="J30" s="174"/>
    </row>
    <row r="31" spans="1:10" x14ac:dyDescent="0.2">
      <c r="A31" s="185" t="s">
        <v>642</v>
      </c>
      <c r="B31" s="186">
        <v>55</v>
      </c>
      <c r="C31" s="173">
        <v>30</v>
      </c>
      <c r="D31" s="173"/>
      <c r="E31" s="174"/>
      <c r="F31" s="173"/>
      <c r="G31" s="173">
        <f t="shared" si="1"/>
        <v>30</v>
      </c>
      <c r="H31" s="173">
        <f t="shared" si="2"/>
        <v>85</v>
      </c>
      <c r="I31" s="173">
        <f t="shared" si="3"/>
        <v>85</v>
      </c>
      <c r="J31" s="174"/>
    </row>
    <row r="32" spans="1:10" x14ac:dyDescent="0.2">
      <c r="A32" s="185" t="s">
        <v>488</v>
      </c>
      <c r="B32" s="186">
        <v>134.4</v>
      </c>
      <c r="C32" s="173">
        <v>19.2</v>
      </c>
      <c r="D32" s="173">
        <v>19.2</v>
      </c>
      <c r="E32" s="173">
        <v>19.2</v>
      </c>
      <c r="F32" s="173">
        <v>19.2</v>
      </c>
      <c r="G32" s="173">
        <f t="shared" si="1"/>
        <v>76.8</v>
      </c>
      <c r="H32" s="173">
        <f t="shared" si="2"/>
        <v>211.2</v>
      </c>
      <c r="I32" s="173">
        <f t="shared" si="3"/>
        <v>211.2</v>
      </c>
      <c r="J32" s="174"/>
    </row>
    <row r="33" spans="1:10" x14ac:dyDescent="0.2">
      <c r="A33" s="185" t="s">
        <v>208</v>
      </c>
      <c r="B33" s="186">
        <v>180</v>
      </c>
      <c r="C33" s="173"/>
      <c r="D33" s="173"/>
      <c r="E33" s="173"/>
      <c r="F33" s="173"/>
      <c r="G33" s="173">
        <f t="shared" si="1"/>
        <v>0</v>
      </c>
      <c r="H33" s="173">
        <f t="shared" si="2"/>
        <v>180</v>
      </c>
      <c r="I33" s="173">
        <f t="shared" si="3"/>
        <v>180</v>
      </c>
      <c r="J33" s="174"/>
    </row>
    <row r="34" spans="1:10" x14ac:dyDescent="0.2">
      <c r="A34" s="185" t="s">
        <v>398</v>
      </c>
      <c r="B34" s="186">
        <v>1144</v>
      </c>
      <c r="C34" s="173"/>
      <c r="D34" s="173"/>
      <c r="E34" s="173"/>
      <c r="F34" s="173"/>
      <c r="G34" s="173">
        <f t="shared" si="1"/>
        <v>0</v>
      </c>
      <c r="H34" s="173">
        <f t="shared" si="2"/>
        <v>1144</v>
      </c>
      <c r="I34" s="173">
        <v>3000</v>
      </c>
      <c r="J34" s="174"/>
    </row>
    <row r="35" spans="1:10" x14ac:dyDescent="0.2">
      <c r="A35" s="185" t="s">
        <v>554</v>
      </c>
      <c r="B35" s="186">
        <v>2445.6</v>
      </c>
      <c r="C35" s="173"/>
      <c r="D35" s="173"/>
      <c r="E35" s="173"/>
      <c r="F35" s="173"/>
      <c r="G35" s="173">
        <f t="shared" si="1"/>
        <v>0</v>
      </c>
      <c r="H35" s="173">
        <f t="shared" si="2"/>
        <v>2445.6</v>
      </c>
      <c r="I35" s="173">
        <f>H35</f>
        <v>2445.6</v>
      </c>
      <c r="J35" s="173">
        <f>H35</f>
        <v>2445.6</v>
      </c>
    </row>
    <row r="36" spans="1:10" x14ac:dyDescent="0.2">
      <c r="A36" s="185" t="s">
        <v>643</v>
      </c>
      <c r="B36" s="188">
        <v>115.2</v>
      </c>
      <c r="C36" s="173"/>
      <c r="D36" s="173"/>
      <c r="E36" s="173"/>
      <c r="F36" s="173"/>
      <c r="G36" s="173"/>
      <c r="H36" s="173"/>
      <c r="I36" s="173"/>
      <c r="J36" s="173"/>
    </row>
    <row r="37" spans="1:10" x14ac:dyDescent="0.2">
      <c r="A37" s="185" t="s">
        <v>644</v>
      </c>
      <c r="B37" s="186">
        <v>588</v>
      </c>
      <c r="C37" s="173"/>
      <c r="D37" s="173"/>
      <c r="E37" s="173"/>
      <c r="F37" s="173"/>
      <c r="G37" s="173">
        <f t="shared" si="1"/>
        <v>0</v>
      </c>
      <c r="H37" s="173">
        <f t="shared" si="2"/>
        <v>588</v>
      </c>
      <c r="I37" s="173">
        <f t="shared" ref="I37:I43" si="4">H37</f>
        <v>588</v>
      </c>
      <c r="J37" s="173">
        <f>H37</f>
        <v>588</v>
      </c>
    </row>
    <row r="38" spans="1:10" x14ac:dyDescent="0.2">
      <c r="A38" s="185" t="s">
        <v>490</v>
      </c>
      <c r="B38" s="186">
        <v>199.2</v>
      </c>
      <c r="C38" s="173" t="s">
        <v>12</v>
      </c>
      <c r="D38" s="173"/>
      <c r="E38" s="173"/>
      <c r="F38" s="173"/>
      <c r="G38" s="173">
        <f t="shared" si="1"/>
        <v>0</v>
      </c>
      <c r="H38" s="173">
        <f t="shared" si="2"/>
        <v>199.2</v>
      </c>
      <c r="I38" s="173">
        <f t="shared" si="4"/>
        <v>199.2</v>
      </c>
      <c r="J38" s="173">
        <f>H38</f>
        <v>199.2</v>
      </c>
    </row>
    <row r="39" spans="1:10" x14ac:dyDescent="0.2">
      <c r="A39" s="185" t="s">
        <v>555</v>
      </c>
      <c r="B39" s="186">
        <v>268.8</v>
      </c>
      <c r="C39" s="173"/>
      <c r="D39" s="173"/>
      <c r="E39" s="173" t="s">
        <v>12</v>
      </c>
      <c r="F39" s="173"/>
      <c r="G39" s="173">
        <f t="shared" si="1"/>
        <v>0</v>
      </c>
      <c r="H39" s="173">
        <f t="shared" si="2"/>
        <v>268.8</v>
      </c>
      <c r="I39" s="173">
        <f t="shared" si="4"/>
        <v>268.8</v>
      </c>
      <c r="J39" s="173">
        <f>H39</f>
        <v>268.8</v>
      </c>
    </row>
    <row r="40" spans="1:10" x14ac:dyDescent="0.2">
      <c r="A40" s="185" t="s">
        <v>401</v>
      </c>
      <c r="B40" s="186">
        <v>270</v>
      </c>
      <c r="C40" s="173"/>
      <c r="D40" s="173"/>
      <c r="E40" s="173"/>
      <c r="F40" s="173"/>
      <c r="G40" s="173">
        <f t="shared" si="1"/>
        <v>0</v>
      </c>
      <c r="H40" s="173">
        <f t="shared" si="2"/>
        <v>270</v>
      </c>
      <c r="I40" s="173">
        <f t="shared" si="4"/>
        <v>270</v>
      </c>
      <c r="J40" s="173">
        <f>H40</f>
        <v>270</v>
      </c>
    </row>
    <row r="41" spans="1:10" x14ac:dyDescent="0.2">
      <c r="A41" s="185" t="s">
        <v>645</v>
      </c>
      <c r="B41" s="186">
        <v>150</v>
      </c>
      <c r="C41" s="173"/>
      <c r="D41" s="173"/>
      <c r="E41" s="173"/>
      <c r="F41" s="173">
        <v>100</v>
      </c>
      <c r="G41" s="173">
        <f t="shared" si="1"/>
        <v>100</v>
      </c>
      <c r="H41" s="173">
        <f t="shared" si="2"/>
        <v>250</v>
      </c>
      <c r="I41" s="173">
        <f t="shared" si="4"/>
        <v>250</v>
      </c>
      <c r="J41" s="174"/>
    </row>
    <row r="42" spans="1:10" x14ac:dyDescent="0.2">
      <c r="A42" s="185" t="s">
        <v>400</v>
      </c>
      <c r="B42" s="186">
        <v>120</v>
      </c>
      <c r="C42" s="173"/>
      <c r="D42" s="173"/>
      <c r="E42" s="173"/>
      <c r="F42" s="173">
        <v>100</v>
      </c>
      <c r="G42" s="173">
        <f t="shared" si="1"/>
        <v>100</v>
      </c>
      <c r="H42" s="173">
        <f t="shared" si="2"/>
        <v>220</v>
      </c>
      <c r="I42" s="173">
        <f t="shared" si="4"/>
        <v>220</v>
      </c>
      <c r="J42" s="174"/>
    </row>
    <row r="43" spans="1:10" x14ac:dyDescent="0.2">
      <c r="A43" s="185" t="s">
        <v>556</v>
      </c>
      <c r="B43" s="188">
        <v>570</v>
      </c>
      <c r="C43" s="173"/>
      <c r="D43" s="173"/>
      <c r="E43" s="173"/>
      <c r="F43" s="173">
        <v>250</v>
      </c>
      <c r="G43" s="173">
        <f t="shared" si="1"/>
        <v>250</v>
      </c>
      <c r="H43" s="173">
        <f t="shared" si="2"/>
        <v>820</v>
      </c>
      <c r="I43" s="173">
        <f t="shared" si="4"/>
        <v>820</v>
      </c>
      <c r="J43" s="174"/>
    </row>
    <row r="44" spans="1:10" x14ac:dyDescent="0.2">
      <c r="A44" s="185" t="s">
        <v>36</v>
      </c>
      <c r="B44" s="186">
        <v>16959.75</v>
      </c>
      <c r="C44" s="173"/>
      <c r="D44" s="173"/>
      <c r="E44" s="173"/>
      <c r="F44" s="173"/>
      <c r="G44" s="173">
        <f>SUM(G14:G42)</f>
        <v>6165.8</v>
      </c>
      <c r="H44" s="173">
        <f>SUM(B44:G44)</f>
        <v>23125.55</v>
      </c>
      <c r="I44" s="173">
        <f>SUM(I14:I42)</f>
        <v>25520.66</v>
      </c>
      <c r="J44" s="173">
        <f>SUM(J13:J42)</f>
        <v>6383.15</v>
      </c>
    </row>
    <row r="45" spans="1:10" x14ac:dyDescent="0.2">
      <c r="A45" s="171" t="s">
        <v>646</v>
      </c>
      <c r="B45" s="179">
        <v>25018</v>
      </c>
      <c r="C45" s="174"/>
      <c r="D45" s="174"/>
      <c r="E45" s="175"/>
      <c r="F45" s="174"/>
      <c r="G45" s="174"/>
      <c r="H45" s="174"/>
      <c r="I45" s="174"/>
      <c r="J45" s="174"/>
    </row>
    <row r="46" spans="1:10" x14ac:dyDescent="0.2">
      <c r="A46" s="176" t="s">
        <v>493</v>
      </c>
      <c r="B46" s="173">
        <v>5200</v>
      </c>
      <c r="C46" s="173"/>
      <c r="D46" s="173"/>
      <c r="E46" s="175"/>
      <c r="F46" s="173"/>
      <c r="G46" s="173"/>
      <c r="H46" s="173"/>
      <c r="I46" s="174"/>
      <c r="J46" s="174"/>
    </row>
    <row r="47" spans="1:10" x14ac:dyDescent="0.2">
      <c r="A47" s="177" t="s">
        <v>492</v>
      </c>
      <c r="B47" s="173">
        <f>J44</f>
        <v>6383.15</v>
      </c>
      <c r="C47" s="174"/>
      <c r="D47" s="174"/>
      <c r="E47" s="175"/>
      <c r="F47" s="174"/>
      <c r="G47" s="174"/>
      <c r="H47" s="174"/>
      <c r="I47" s="174"/>
      <c r="J47" s="174"/>
    </row>
    <row r="48" spans="1:10" x14ac:dyDescent="0.2">
      <c r="A48" s="176" t="s">
        <v>647</v>
      </c>
      <c r="B48" s="173">
        <f>B47-B46</f>
        <v>1183.1499999999996</v>
      </c>
      <c r="C48" s="174"/>
      <c r="D48" s="174"/>
      <c r="E48" s="175"/>
      <c r="F48" s="174"/>
      <c r="G48" s="174"/>
      <c r="H48" s="174"/>
      <c r="I48" s="174"/>
      <c r="J48" s="174"/>
    </row>
    <row r="49" spans="1:10" x14ac:dyDescent="0.2">
      <c r="A49" s="177" t="s">
        <v>331</v>
      </c>
      <c r="B49" s="174"/>
      <c r="C49" s="178"/>
      <c r="D49" s="178"/>
      <c r="E49" s="178"/>
      <c r="F49" s="178"/>
      <c r="G49" s="174"/>
      <c r="H49" s="174"/>
      <c r="I49" s="174"/>
      <c r="J49" s="174"/>
    </row>
    <row r="50" spans="1:10" ht="25.5" x14ac:dyDescent="0.2">
      <c r="A50" s="180" t="s">
        <v>484</v>
      </c>
      <c r="B50" s="174" t="s">
        <v>494</v>
      </c>
      <c r="C50" s="173" t="s">
        <v>495</v>
      </c>
      <c r="D50" s="173" t="s">
        <v>13</v>
      </c>
      <c r="E50" s="173" t="s">
        <v>496</v>
      </c>
      <c r="F50" s="173" t="s">
        <v>497</v>
      </c>
      <c r="G50" s="169" t="s">
        <v>13</v>
      </c>
      <c r="H50" s="174"/>
      <c r="I50" s="174"/>
      <c r="J50" s="174"/>
    </row>
    <row r="51" spans="1:10" x14ac:dyDescent="0.2">
      <c r="A51" s="180">
        <v>26063</v>
      </c>
      <c r="B51" s="174">
        <v>0.02</v>
      </c>
      <c r="C51" s="173">
        <f>A51*B51</f>
        <v>521.26</v>
      </c>
      <c r="D51" s="173">
        <f>A51+C51</f>
        <v>26584.26</v>
      </c>
      <c r="E51" s="173">
        <v>72.44</v>
      </c>
      <c r="F51" s="173">
        <v>811</v>
      </c>
      <c r="G51" s="170">
        <f>SUM(D51:F51)</f>
        <v>27467.699999999997</v>
      </c>
      <c r="H51" s="174"/>
      <c r="I51" s="174"/>
      <c r="J51" s="174"/>
    </row>
    <row r="52" spans="1:10" ht="25.5" x14ac:dyDescent="0.2">
      <c r="A52" s="180" t="s">
        <v>633</v>
      </c>
      <c r="B52" s="174" t="s">
        <v>494</v>
      </c>
      <c r="C52" s="173" t="s">
        <v>495</v>
      </c>
      <c r="D52" s="173" t="s">
        <v>13</v>
      </c>
      <c r="E52" s="173" t="s">
        <v>648</v>
      </c>
      <c r="F52" s="173" t="s">
        <v>649</v>
      </c>
      <c r="G52" s="169" t="s">
        <v>13</v>
      </c>
      <c r="H52" s="174"/>
      <c r="I52" s="174"/>
      <c r="J52" s="174"/>
    </row>
    <row r="53" spans="1:10" x14ac:dyDescent="0.2">
      <c r="A53" s="180">
        <f>G51</f>
        <v>27467.699999999997</v>
      </c>
      <c r="B53" s="174">
        <v>0</v>
      </c>
      <c r="C53" s="173">
        <f>A53*B53</f>
        <v>0</v>
      </c>
      <c r="D53" s="173">
        <f>A53+C53</f>
        <v>27467.699999999997</v>
      </c>
      <c r="E53" s="173">
        <v>72.44</v>
      </c>
      <c r="F53" s="173">
        <v>263.3</v>
      </c>
      <c r="G53" s="170">
        <f>SUM(D53:F53)</f>
        <v>27803.439999999995</v>
      </c>
      <c r="H53" s="174"/>
      <c r="I53" s="174"/>
      <c r="J53" s="174"/>
    </row>
  </sheetData>
  <phoneticPr fontId="0" type="noConversion"/>
  <printOptions gridLines="1"/>
  <pageMargins left="0.74803149606299213" right="0.74803149606299213" top="0.98425196850393704" bottom="0.98425196850393704" header="0.51181102362204722" footer="0.51181102362204722"/>
  <pageSetup paperSize="9" scale="62" orientation="landscape" horizontalDpi="4294967293" r:id="rId1"/>
  <headerFooter alignWithMargins="0">
    <oddHeader>&amp;CBUDGET 2017-18</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pageSetUpPr fitToPage="1"/>
  </sheetPr>
  <dimension ref="B1:I77"/>
  <sheetViews>
    <sheetView showRuler="0" topLeftCell="A62" zoomScale="50" zoomScaleNormal="50" zoomScalePageLayoutView="75" workbookViewId="0">
      <selection activeCell="B44" sqref="B44:I68"/>
    </sheetView>
  </sheetViews>
  <sheetFormatPr defaultColWidth="27.5703125" defaultRowHeight="15.75" x14ac:dyDescent="0.25"/>
  <cols>
    <col min="1" max="1" width="8.42578125" style="35" customWidth="1"/>
    <col min="2" max="2" width="9.140625" style="36" customWidth="1"/>
    <col min="3" max="4" width="27.5703125" style="35" customWidth="1"/>
    <col min="5" max="5" width="10.42578125" style="36" customWidth="1"/>
    <col min="6" max="6" width="43.140625" style="36" customWidth="1"/>
    <col min="7" max="7" width="11.140625" style="36" customWidth="1"/>
    <col min="8" max="8" width="19" style="36" customWidth="1"/>
    <col min="9" max="9" width="58.28515625" style="36" customWidth="1"/>
    <col min="10" max="16384" width="27.5703125" style="35"/>
  </cols>
  <sheetData>
    <row r="1" spans="2:9" x14ac:dyDescent="0.25">
      <c r="B1" s="190" t="s">
        <v>653</v>
      </c>
      <c r="C1" s="191">
        <v>42772</v>
      </c>
    </row>
    <row r="2" spans="2:9" s="32" customFormat="1" ht="78.75" x14ac:dyDescent="0.2">
      <c r="B2" s="37" t="s">
        <v>436</v>
      </c>
      <c r="C2" s="37" t="s">
        <v>59</v>
      </c>
      <c r="D2" s="37" t="s">
        <v>58</v>
      </c>
      <c r="E2" s="37" t="s">
        <v>56</v>
      </c>
      <c r="F2" s="37" t="s">
        <v>57</v>
      </c>
      <c r="G2" s="37" t="s">
        <v>163</v>
      </c>
      <c r="H2" s="37" t="s">
        <v>164</v>
      </c>
      <c r="I2" s="37" t="s">
        <v>616</v>
      </c>
    </row>
    <row r="3" spans="2:9" s="33" customFormat="1" ht="63" x14ac:dyDescent="0.2">
      <c r="B3" s="39">
        <v>1</v>
      </c>
      <c r="C3" s="38" t="s">
        <v>60</v>
      </c>
      <c r="D3" s="38" t="s">
        <v>62</v>
      </c>
      <c r="E3" s="39" t="s">
        <v>61</v>
      </c>
      <c r="F3" s="39" t="s">
        <v>63</v>
      </c>
      <c r="G3" s="39" t="s">
        <v>79</v>
      </c>
      <c r="H3" s="39" t="s">
        <v>160</v>
      </c>
      <c r="I3" s="39"/>
    </row>
    <row r="4" spans="2:9" s="33" customFormat="1" ht="31.5" x14ac:dyDescent="0.2">
      <c r="B4" s="39">
        <v>2</v>
      </c>
      <c r="C4" s="38" t="s">
        <v>18</v>
      </c>
      <c r="D4" s="38" t="s">
        <v>66</v>
      </c>
      <c r="E4" s="39" t="s">
        <v>64</v>
      </c>
      <c r="F4" s="39" t="s">
        <v>68</v>
      </c>
      <c r="G4" s="39" t="s">
        <v>64</v>
      </c>
      <c r="H4" s="39" t="s">
        <v>71</v>
      </c>
      <c r="I4" s="39"/>
    </row>
    <row r="5" spans="2:9" s="33" customFormat="1" ht="31.5" x14ac:dyDescent="0.2">
      <c r="B5" s="39">
        <v>3</v>
      </c>
      <c r="C5" s="38" t="s">
        <v>18</v>
      </c>
      <c r="D5" s="38" t="s">
        <v>67</v>
      </c>
      <c r="E5" s="39" t="s">
        <v>64</v>
      </c>
      <c r="F5" s="39" t="s">
        <v>69</v>
      </c>
      <c r="G5" s="39" t="s">
        <v>64</v>
      </c>
      <c r="H5" s="39" t="s">
        <v>71</v>
      </c>
      <c r="I5" s="39"/>
    </row>
    <row r="6" spans="2:9" s="33" customFormat="1" x14ac:dyDescent="0.2">
      <c r="B6" s="39">
        <v>4</v>
      </c>
      <c r="C6" s="38" t="s">
        <v>18</v>
      </c>
      <c r="D6" s="38" t="s">
        <v>65</v>
      </c>
      <c r="E6" s="39" t="s">
        <v>64</v>
      </c>
      <c r="F6" s="39" t="s">
        <v>70</v>
      </c>
      <c r="G6" s="39" t="s">
        <v>64</v>
      </c>
      <c r="H6" s="39" t="s">
        <v>71</v>
      </c>
      <c r="I6" s="39"/>
    </row>
    <row r="7" spans="2:9" s="33" customFormat="1" x14ac:dyDescent="0.2">
      <c r="B7" s="39">
        <v>5</v>
      </c>
      <c r="C7" s="38" t="s">
        <v>72</v>
      </c>
      <c r="D7" s="38" t="s">
        <v>85</v>
      </c>
      <c r="E7" s="39" t="s">
        <v>64</v>
      </c>
      <c r="F7" s="39" t="s">
        <v>180</v>
      </c>
      <c r="G7" s="39" t="s">
        <v>64</v>
      </c>
      <c r="H7" s="39" t="s">
        <v>71</v>
      </c>
      <c r="I7" s="39"/>
    </row>
    <row r="8" spans="2:9" s="33" customFormat="1" x14ac:dyDescent="0.2">
      <c r="B8" s="39">
        <v>6</v>
      </c>
      <c r="C8" s="38" t="s">
        <v>72</v>
      </c>
      <c r="D8" s="38" t="s">
        <v>73</v>
      </c>
      <c r="E8" s="39" t="s">
        <v>64</v>
      </c>
      <c r="F8" s="39" t="s">
        <v>77</v>
      </c>
      <c r="G8" s="39" t="s">
        <v>64</v>
      </c>
      <c r="H8" s="39" t="s">
        <v>71</v>
      </c>
      <c r="I8" s="39"/>
    </row>
    <row r="9" spans="2:9" s="33" customFormat="1" ht="47.25" x14ac:dyDescent="0.2">
      <c r="B9" s="39">
        <v>7</v>
      </c>
      <c r="C9" s="38" t="s">
        <v>72</v>
      </c>
      <c r="D9" s="38" t="s">
        <v>74</v>
      </c>
      <c r="E9" s="39" t="s">
        <v>64</v>
      </c>
      <c r="F9" s="39" t="s">
        <v>224</v>
      </c>
      <c r="G9" s="39" t="s">
        <v>64</v>
      </c>
      <c r="H9" s="39" t="s">
        <v>71</v>
      </c>
      <c r="I9" s="67" t="s">
        <v>349</v>
      </c>
    </row>
    <row r="10" spans="2:9" s="33" customFormat="1" ht="31.5" x14ac:dyDescent="0.2">
      <c r="B10" s="39">
        <v>8</v>
      </c>
      <c r="C10" s="38" t="s">
        <v>72</v>
      </c>
      <c r="D10" s="38" t="s">
        <v>170</v>
      </c>
      <c r="E10" s="39" t="s">
        <v>64</v>
      </c>
      <c r="F10" s="39" t="s">
        <v>118</v>
      </c>
      <c r="G10" s="39" t="s">
        <v>64</v>
      </c>
      <c r="H10" s="39" t="s">
        <v>71</v>
      </c>
      <c r="I10" s="39"/>
    </row>
    <row r="11" spans="2:9" s="33" customFormat="1" ht="31.5" x14ac:dyDescent="0.2">
      <c r="B11" s="39">
        <v>9</v>
      </c>
      <c r="C11" s="38" t="s">
        <v>72</v>
      </c>
      <c r="D11" s="38" t="s">
        <v>75</v>
      </c>
      <c r="E11" s="39" t="s">
        <v>64</v>
      </c>
      <c r="F11" s="39" t="s">
        <v>118</v>
      </c>
      <c r="G11" s="39" t="s">
        <v>64</v>
      </c>
      <c r="H11" s="39" t="s">
        <v>71</v>
      </c>
      <c r="I11" s="39"/>
    </row>
    <row r="12" spans="2:9" s="33" customFormat="1" ht="47.25" x14ac:dyDescent="0.2">
      <c r="B12" s="39">
        <v>10</v>
      </c>
      <c r="C12" s="38" t="s">
        <v>72</v>
      </c>
      <c r="D12" s="38" t="s">
        <v>117</v>
      </c>
      <c r="E12" s="39" t="s">
        <v>64</v>
      </c>
      <c r="F12" s="39" t="s">
        <v>161</v>
      </c>
      <c r="G12" s="39" t="s">
        <v>64</v>
      </c>
      <c r="H12" s="39" t="s">
        <v>71</v>
      </c>
      <c r="I12" s="39"/>
    </row>
    <row r="13" spans="2:9" s="33" customFormat="1" ht="31.5" x14ac:dyDescent="0.2">
      <c r="B13" s="39">
        <v>11</v>
      </c>
      <c r="C13" s="38" t="s">
        <v>72</v>
      </c>
      <c r="D13" s="38" t="s">
        <v>83</v>
      </c>
      <c r="E13" s="39" t="s">
        <v>64</v>
      </c>
      <c r="F13" s="39" t="s">
        <v>84</v>
      </c>
      <c r="G13" s="39" t="s">
        <v>64</v>
      </c>
      <c r="H13" s="39" t="s">
        <v>71</v>
      </c>
      <c r="I13" s="39"/>
    </row>
    <row r="14" spans="2:9" s="33" customFormat="1" ht="167.25" customHeight="1" x14ac:dyDescent="0.2">
      <c r="B14" s="39">
        <v>12</v>
      </c>
      <c r="C14" s="38" t="s">
        <v>155</v>
      </c>
      <c r="D14" s="38" t="s">
        <v>159</v>
      </c>
      <c r="E14" s="39" t="s">
        <v>64</v>
      </c>
      <c r="F14" s="39" t="s">
        <v>168</v>
      </c>
      <c r="G14" s="39" t="s">
        <v>64</v>
      </c>
      <c r="H14" s="39" t="s">
        <v>71</v>
      </c>
      <c r="I14" s="66" t="s">
        <v>435</v>
      </c>
    </row>
    <row r="15" spans="2:9" s="33" customFormat="1" ht="78.75" x14ac:dyDescent="0.2">
      <c r="B15" s="39">
        <v>13</v>
      </c>
      <c r="C15" s="38" t="s">
        <v>156</v>
      </c>
      <c r="D15" s="38" t="s">
        <v>157</v>
      </c>
      <c r="E15" s="39" t="s">
        <v>158</v>
      </c>
      <c r="F15" s="39" t="s">
        <v>350</v>
      </c>
      <c r="G15" s="39" t="s">
        <v>64</v>
      </c>
      <c r="H15" s="39" t="s">
        <v>71</v>
      </c>
      <c r="I15" s="39"/>
    </row>
    <row r="16" spans="2:9" s="33" customFormat="1" x14ac:dyDescent="0.2">
      <c r="B16" s="39">
        <v>14</v>
      </c>
      <c r="C16" s="38"/>
      <c r="D16" s="38"/>
      <c r="E16" s="39"/>
      <c r="F16" s="39"/>
      <c r="G16" s="39"/>
      <c r="H16" s="39"/>
      <c r="I16" s="39"/>
    </row>
    <row r="17" spans="2:9" s="33" customFormat="1" ht="31.5" x14ac:dyDescent="0.2">
      <c r="B17" s="39">
        <v>15</v>
      </c>
      <c r="C17" s="38" t="s">
        <v>76</v>
      </c>
      <c r="D17" s="38" t="s">
        <v>78</v>
      </c>
      <c r="E17" s="39" t="s">
        <v>79</v>
      </c>
      <c r="F17" s="39" t="s">
        <v>80</v>
      </c>
      <c r="G17" s="39" t="s">
        <v>64</v>
      </c>
      <c r="H17" s="39" t="s">
        <v>71</v>
      </c>
      <c r="I17" s="39"/>
    </row>
    <row r="18" spans="2:9" s="33" customFormat="1" x14ac:dyDescent="0.2">
      <c r="B18" s="39">
        <v>16</v>
      </c>
      <c r="C18" s="38" t="s">
        <v>76</v>
      </c>
      <c r="D18" s="38" t="s">
        <v>81</v>
      </c>
      <c r="E18" s="39" t="s">
        <v>64</v>
      </c>
      <c r="F18" s="39" t="s">
        <v>82</v>
      </c>
      <c r="G18" s="39" t="s">
        <v>64</v>
      </c>
      <c r="H18" s="39" t="s">
        <v>71</v>
      </c>
      <c r="I18" s="39"/>
    </row>
    <row r="19" spans="2:9" s="33" customFormat="1" ht="47.25" x14ac:dyDescent="0.2">
      <c r="B19" s="39">
        <v>17</v>
      </c>
      <c r="C19" s="38" t="s">
        <v>76</v>
      </c>
      <c r="D19" s="38" t="s">
        <v>86</v>
      </c>
      <c r="E19" s="39" t="s">
        <v>64</v>
      </c>
      <c r="F19" s="39" t="s">
        <v>87</v>
      </c>
      <c r="G19" s="39" t="s">
        <v>64</v>
      </c>
      <c r="H19" s="39" t="s">
        <v>71</v>
      </c>
      <c r="I19" s="39"/>
    </row>
    <row r="20" spans="2:9" s="33" customFormat="1" ht="47.25" x14ac:dyDescent="0.2">
      <c r="B20" s="39">
        <v>18</v>
      </c>
      <c r="C20" s="38" t="s">
        <v>88</v>
      </c>
      <c r="D20" s="38" t="s">
        <v>89</v>
      </c>
      <c r="E20" s="39" t="s">
        <v>64</v>
      </c>
      <c r="F20" s="39" t="s">
        <v>96</v>
      </c>
      <c r="G20" s="39" t="s">
        <v>64</v>
      </c>
      <c r="H20" s="39" t="s">
        <v>71</v>
      </c>
      <c r="I20" s="39"/>
    </row>
    <row r="21" spans="2:9" s="33" customFormat="1" ht="63" x14ac:dyDescent="0.2">
      <c r="B21" s="39">
        <v>19</v>
      </c>
      <c r="C21" s="38" t="s">
        <v>88</v>
      </c>
      <c r="D21" s="38" t="s">
        <v>90</v>
      </c>
      <c r="E21" s="39" t="s">
        <v>64</v>
      </c>
      <c r="F21" s="39" t="s">
        <v>169</v>
      </c>
      <c r="G21" s="39" t="s">
        <v>64</v>
      </c>
      <c r="H21" s="39" t="s">
        <v>71</v>
      </c>
      <c r="I21" s="39"/>
    </row>
    <row r="22" spans="2:9" s="33" customFormat="1" ht="31.5" x14ac:dyDescent="0.2">
      <c r="B22" s="39">
        <v>20</v>
      </c>
      <c r="C22" s="38" t="s">
        <v>88</v>
      </c>
      <c r="D22" s="38" t="s">
        <v>91</v>
      </c>
      <c r="E22" s="39" t="s">
        <v>64</v>
      </c>
      <c r="F22" s="39" t="s">
        <v>187</v>
      </c>
      <c r="G22" s="39" t="s">
        <v>64</v>
      </c>
      <c r="H22" s="39" t="s">
        <v>71</v>
      </c>
      <c r="I22" s="39"/>
    </row>
    <row r="23" spans="2:9" s="33" customFormat="1" x14ac:dyDescent="0.2">
      <c r="B23" s="39">
        <v>21</v>
      </c>
      <c r="C23" s="38" t="s">
        <v>88</v>
      </c>
      <c r="D23" s="38" t="s">
        <v>92</v>
      </c>
      <c r="E23" s="39" t="s">
        <v>64</v>
      </c>
      <c r="F23" s="39" t="s">
        <v>93</v>
      </c>
      <c r="G23" s="39" t="s">
        <v>64</v>
      </c>
      <c r="H23" s="39" t="s">
        <v>71</v>
      </c>
      <c r="I23" s="39"/>
    </row>
    <row r="24" spans="2:9" s="33" customFormat="1" ht="31.5" x14ac:dyDescent="0.2">
      <c r="B24" s="39">
        <v>22</v>
      </c>
      <c r="C24" s="38" t="s">
        <v>181</v>
      </c>
      <c r="D24" s="38" t="s">
        <v>182</v>
      </c>
      <c r="E24" s="39" t="s">
        <v>64</v>
      </c>
      <c r="F24" s="39" t="s">
        <v>183</v>
      </c>
      <c r="G24" s="39" t="s">
        <v>64</v>
      </c>
      <c r="H24" s="39" t="s">
        <v>71</v>
      </c>
      <c r="I24" s="39"/>
    </row>
    <row r="25" spans="2:9" s="33" customFormat="1" ht="78.75" x14ac:dyDescent="0.25">
      <c r="B25" s="39">
        <v>23</v>
      </c>
      <c r="C25" s="38" t="s">
        <v>225</v>
      </c>
      <c r="D25" s="40" t="s">
        <v>226</v>
      </c>
      <c r="E25" s="39" t="s">
        <v>64</v>
      </c>
      <c r="F25" s="39" t="s">
        <v>227</v>
      </c>
      <c r="G25" s="39" t="s">
        <v>64</v>
      </c>
      <c r="H25" s="39" t="s">
        <v>71</v>
      </c>
      <c r="I25" s="39"/>
    </row>
    <row r="26" spans="2:9" s="33" customFormat="1" x14ac:dyDescent="0.2">
      <c r="B26" s="39">
        <v>24</v>
      </c>
      <c r="C26" s="38" t="s">
        <v>165</v>
      </c>
      <c r="D26" s="38" t="s">
        <v>166</v>
      </c>
      <c r="E26" s="39" t="s">
        <v>64</v>
      </c>
      <c r="F26" s="39" t="s">
        <v>167</v>
      </c>
      <c r="G26" s="39" t="s">
        <v>64</v>
      </c>
      <c r="H26" s="39" t="s">
        <v>71</v>
      </c>
      <c r="I26" s="39"/>
    </row>
    <row r="27" spans="2:9" s="33" customFormat="1" ht="31.5" x14ac:dyDescent="0.2">
      <c r="B27" s="39">
        <v>25</v>
      </c>
      <c r="C27" s="38" t="s">
        <v>94</v>
      </c>
      <c r="D27" s="38" t="s">
        <v>162</v>
      </c>
      <c r="E27" s="39" t="s">
        <v>64</v>
      </c>
      <c r="F27" s="39" t="s">
        <v>95</v>
      </c>
      <c r="G27" s="39" t="s">
        <v>64</v>
      </c>
      <c r="H27" s="39" t="s">
        <v>71</v>
      </c>
      <c r="I27" s="39"/>
    </row>
    <row r="28" spans="2:9" s="33" customFormat="1" ht="31.5" x14ac:dyDescent="0.2">
      <c r="B28" s="39">
        <v>26</v>
      </c>
      <c r="C28" s="38" t="s">
        <v>7</v>
      </c>
      <c r="D28" s="38" t="s">
        <v>98</v>
      </c>
      <c r="E28" s="39" t="s">
        <v>64</v>
      </c>
      <c r="F28" s="39" t="s">
        <v>99</v>
      </c>
      <c r="G28" s="39" t="s">
        <v>64</v>
      </c>
      <c r="H28" s="39" t="s">
        <v>71</v>
      </c>
      <c r="I28" s="39"/>
    </row>
    <row r="29" spans="2:9" s="33" customFormat="1" ht="31.5" x14ac:dyDescent="0.2">
      <c r="B29" s="39">
        <v>27</v>
      </c>
      <c r="C29" s="38" t="s">
        <v>100</v>
      </c>
      <c r="D29" s="38" t="s">
        <v>101</v>
      </c>
      <c r="E29" s="39" t="s">
        <v>64</v>
      </c>
      <c r="F29" s="39" t="s">
        <v>188</v>
      </c>
      <c r="G29" s="39" t="s">
        <v>64</v>
      </c>
      <c r="H29" s="39" t="s">
        <v>71</v>
      </c>
      <c r="I29" s="39"/>
    </row>
    <row r="30" spans="2:9" s="33" customFormat="1" ht="110.25" x14ac:dyDescent="0.2">
      <c r="B30" s="39">
        <v>28</v>
      </c>
      <c r="C30" s="38" t="s">
        <v>102</v>
      </c>
      <c r="D30" s="38" t="s">
        <v>110</v>
      </c>
      <c r="E30" s="39" t="s">
        <v>64</v>
      </c>
      <c r="F30" s="39" t="s">
        <v>236</v>
      </c>
      <c r="G30" s="39" t="s">
        <v>64</v>
      </c>
      <c r="H30" s="39" t="s">
        <v>71</v>
      </c>
      <c r="I30" s="39" t="s">
        <v>351</v>
      </c>
    </row>
    <row r="31" spans="2:9" s="33" customFormat="1" ht="31.5" x14ac:dyDescent="0.2">
      <c r="B31" s="39">
        <v>29</v>
      </c>
      <c r="C31" s="38" t="s">
        <v>103</v>
      </c>
      <c r="D31" s="38" t="s">
        <v>104</v>
      </c>
      <c r="E31" s="39" t="s">
        <v>64</v>
      </c>
      <c r="F31" s="39" t="s">
        <v>189</v>
      </c>
      <c r="G31" s="39" t="s">
        <v>64</v>
      </c>
      <c r="H31" s="39" t="s">
        <v>71</v>
      </c>
      <c r="I31" s="39"/>
    </row>
    <row r="32" spans="2:9" s="33" customFormat="1" ht="31.5" x14ac:dyDescent="0.2">
      <c r="B32" s="39">
        <v>30</v>
      </c>
      <c r="C32" s="38" t="s">
        <v>105</v>
      </c>
      <c r="D32" s="38" t="s">
        <v>106</v>
      </c>
      <c r="E32" s="39" t="s">
        <v>64</v>
      </c>
      <c r="F32" s="39" t="s">
        <v>107</v>
      </c>
      <c r="G32" s="39" t="s">
        <v>64</v>
      </c>
      <c r="H32" s="39" t="s">
        <v>71</v>
      </c>
      <c r="I32" s="39"/>
    </row>
    <row r="33" spans="2:9" s="33" customFormat="1" ht="94.5" x14ac:dyDescent="0.2">
      <c r="B33" s="39">
        <v>31</v>
      </c>
      <c r="C33" s="38" t="s">
        <v>108</v>
      </c>
      <c r="D33" s="38" t="s">
        <v>153</v>
      </c>
      <c r="E33" s="39" t="s">
        <v>64</v>
      </c>
      <c r="F33" s="39" t="s">
        <v>352</v>
      </c>
      <c r="G33" s="39" t="s">
        <v>64</v>
      </c>
      <c r="H33" s="39" t="s">
        <v>71</v>
      </c>
      <c r="I33" s="39"/>
    </row>
    <row r="34" spans="2:9" s="33" customFormat="1" ht="31.5" x14ac:dyDescent="0.2">
      <c r="B34" s="39">
        <v>32</v>
      </c>
      <c r="C34" s="38" t="s">
        <v>108</v>
      </c>
      <c r="D34" s="38" t="s">
        <v>109</v>
      </c>
      <c r="E34" s="39" t="s">
        <v>64</v>
      </c>
      <c r="F34" s="39" t="s">
        <v>392</v>
      </c>
      <c r="G34" s="39" t="s">
        <v>64</v>
      </c>
      <c r="H34" s="39" t="s">
        <v>71</v>
      </c>
      <c r="I34" s="39"/>
    </row>
    <row r="35" spans="2:9" s="33" customFormat="1" ht="47.25" x14ac:dyDescent="0.2">
      <c r="B35" s="39">
        <v>33</v>
      </c>
      <c r="C35" s="38" t="s">
        <v>111</v>
      </c>
      <c r="D35" s="38" t="s">
        <v>112</v>
      </c>
      <c r="E35" s="39" t="s">
        <v>64</v>
      </c>
      <c r="F35" s="39" t="s">
        <v>113</v>
      </c>
      <c r="G35" s="39" t="s">
        <v>64</v>
      </c>
      <c r="H35" s="39" t="s">
        <v>71</v>
      </c>
      <c r="I35" s="39"/>
    </row>
    <row r="36" spans="2:9" s="33" customFormat="1" ht="31.5" x14ac:dyDescent="0.2">
      <c r="B36" s="39">
        <v>34</v>
      </c>
      <c r="C36" s="38" t="s">
        <v>116</v>
      </c>
      <c r="D36" s="38" t="s">
        <v>119</v>
      </c>
      <c r="E36" s="39" t="s">
        <v>64</v>
      </c>
      <c r="F36" s="39" t="s">
        <v>120</v>
      </c>
      <c r="G36" s="39" t="s">
        <v>64</v>
      </c>
      <c r="H36" s="39" t="s">
        <v>71</v>
      </c>
      <c r="I36" s="39"/>
    </row>
    <row r="37" spans="2:9" s="33" customFormat="1" ht="47.25" x14ac:dyDescent="0.2">
      <c r="B37" s="39">
        <v>35</v>
      </c>
      <c r="C37" s="38" t="s">
        <v>49</v>
      </c>
      <c r="D37" s="38" t="s">
        <v>119</v>
      </c>
      <c r="E37" s="39"/>
      <c r="F37" s="39" t="s">
        <v>154</v>
      </c>
      <c r="G37" s="39" t="s">
        <v>64</v>
      </c>
      <c r="H37" s="39" t="s">
        <v>71</v>
      </c>
      <c r="I37" s="39"/>
    </row>
    <row r="38" spans="2:9" s="33" customFormat="1" ht="47.25" x14ac:dyDescent="0.2">
      <c r="B38" s="39">
        <v>36</v>
      </c>
      <c r="C38" s="38" t="s">
        <v>114</v>
      </c>
      <c r="D38" s="38" t="s">
        <v>142</v>
      </c>
      <c r="E38" s="39" t="s">
        <v>64</v>
      </c>
      <c r="F38" s="39" t="s">
        <v>115</v>
      </c>
      <c r="G38" s="39" t="s">
        <v>64</v>
      </c>
      <c r="H38" s="39" t="s">
        <v>71</v>
      </c>
      <c r="I38" s="39"/>
    </row>
    <row r="39" spans="2:9" s="33" customFormat="1" x14ac:dyDescent="0.2">
      <c r="B39" s="39">
        <v>37</v>
      </c>
      <c r="C39" s="38" t="s">
        <v>121</v>
      </c>
      <c r="D39" s="38" t="s">
        <v>122</v>
      </c>
      <c r="E39" s="39" t="s">
        <v>79</v>
      </c>
      <c r="F39" s="39" t="s">
        <v>123</v>
      </c>
      <c r="G39" s="39" t="s">
        <v>64</v>
      </c>
      <c r="H39" s="39" t="s">
        <v>71</v>
      </c>
      <c r="I39" s="39"/>
    </row>
    <row r="40" spans="2:9" s="33" customFormat="1" ht="31.5" x14ac:dyDescent="0.2">
      <c r="B40" s="39">
        <v>38</v>
      </c>
      <c r="C40" s="38" t="s">
        <v>124</v>
      </c>
      <c r="D40" s="38" t="s">
        <v>88</v>
      </c>
      <c r="E40" s="39" t="s">
        <v>97</v>
      </c>
      <c r="F40" s="39" t="s">
        <v>125</v>
      </c>
      <c r="G40" s="39" t="s">
        <v>97</v>
      </c>
      <c r="H40" s="39" t="s">
        <v>71</v>
      </c>
      <c r="I40" s="39"/>
    </row>
    <row r="41" spans="2:9" s="33" customFormat="1" ht="78.75" x14ac:dyDescent="0.2">
      <c r="B41" s="39">
        <v>39</v>
      </c>
      <c r="C41" s="38" t="s">
        <v>353</v>
      </c>
      <c r="D41" s="38" t="s">
        <v>126</v>
      </c>
      <c r="E41" s="39" t="s">
        <v>79</v>
      </c>
      <c r="F41" s="39" t="s">
        <v>354</v>
      </c>
      <c r="G41" s="39" t="s">
        <v>64</v>
      </c>
      <c r="H41" s="39" t="s">
        <v>71</v>
      </c>
      <c r="I41" s="154" t="s">
        <v>355</v>
      </c>
    </row>
    <row r="42" spans="2:9" s="33" customFormat="1" ht="31.5" x14ac:dyDescent="0.2">
      <c r="B42" s="39">
        <v>40</v>
      </c>
      <c r="C42" s="38" t="s">
        <v>228</v>
      </c>
      <c r="D42" s="38" t="s">
        <v>229</v>
      </c>
      <c r="E42" s="39" t="s">
        <v>79</v>
      </c>
      <c r="F42" s="39" t="s">
        <v>356</v>
      </c>
      <c r="G42" s="39" t="s">
        <v>64</v>
      </c>
      <c r="H42" s="39" t="s">
        <v>71</v>
      </c>
      <c r="I42" s="39"/>
    </row>
    <row r="43" spans="2:9" s="33" customFormat="1" ht="31.5" x14ac:dyDescent="0.2">
      <c r="B43" s="39">
        <v>41</v>
      </c>
      <c r="C43" s="38" t="s">
        <v>127</v>
      </c>
      <c r="D43" s="38" t="s">
        <v>128</v>
      </c>
      <c r="E43" s="39" t="s">
        <v>79</v>
      </c>
      <c r="F43" s="39" t="s">
        <v>129</v>
      </c>
      <c r="G43" s="39" t="s">
        <v>64</v>
      </c>
      <c r="H43" s="39" t="s">
        <v>71</v>
      </c>
      <c r="I43" s="39"/>
    </row>
    <row r="44" spans="2:9" s="32" customFormat="1" ht="78.75" x14ac:dyDescent="0.2">
      <c r="B44" s="39" t="s">
        <v>654</v>
      </c>
      <c r="C44" s="37" t="s">
        <v>59</v>
      </c>
      <c r="D44" s="37" t="s">
        <v>58</v>
      </c>
      <c r="E44" s="37" t="s">
        <v>56</v>
      </c>
      <c r="F44" s="37" t="s">
        <v>57</v>
      </c>
      <c r="G44" s="37" t="s">
        <v>163</v>
      </c>
      <c r="H44" s="37" t="s">
        <v>164</v>
      </c>
      <c r="I44" s="37" t="s">
        <v>408</v>
      </c>
    </row>
    <row r="45" spans="2:9" s="33" customFormat="1" ht="94.5" x14ac:dyDescent="0.2">
      <c r="B45" s="39">
        <v>43</v>
      </c>
      <c r="C45" s="38" t="s">
        <v>151</v>
      </c>
      <c r="D45" s="38" t="s">
        <v>152</v>
      </c>
      <c r="E45" s="39" t="s">
        <v>79</v>
      </c>
      <c r="F45" s="39" t="s">
        <v>237</v>
      </c>
      <c r="G45" s="39" t="s">
        <v>79</v>
      </c>
      <c r="H45" s="39" t="s">
        <v>71</v>
      </c>
      <c r="I45" s="39"/>
    </row>
    <row r="46" spans="2:9" s="33" customFormat="1" ht="31.5" x14ac:dyDescent="0.2">
      <c r="B46" s="39">
        <v>44</v>
      </c>
      <c r="C46" s="38" t="s">
        <v>130</v>
      </c>
      <c r="D46" s="38" t="s">
        <v>131</v>
      </c>
      <c r="E46" s="39" t="s">
        <v>79</v>
      </c>
      <c r="F46" s="39" t="s">
        <v>132</v>
      </c>
      <c r="G46" s="39" t="s">
        <v>64</v>
      </c>
      <c r="H46" s="39" t="s">
        <v>71</v>
      </c>
      <c r="I46" s="39"/>
    </row>
    <row r="47" spans="2:9" s="33" customFormat="1" ht="47.25" x14ac:dyDescent="0.2">
      <c r="B47" s="39">
        <v>45</v>
      </c>
      <c r="C47" s="38" t="s">
        <v>190</v>
      </c>
      <c r="D47" s="38" t="s">
        <v>131</v>
      </c>
      <c r="E47" s="39" t="s">
        <v>79</v>
      </c>
      <c r="F47" s="39" t="s">
        <v>134</v>
      </c>
      <c r="G47" s="39" t="s">
        <v>64</v>
      </c>
      <c r="H47" s="39" t="s">
        <v>71</v>
      </c>
      <c r="I47" s="39"/>
    </row>
    <row r="48" spans="2:9" s="33" customFormat="1" ht="47.25" x14ac:dyDescent="0.2">
      <c r="B48" s="39">
        <v>46</v>
      </c>
      <c r="C48" s="38" t="s">
        <v>357</v>
      </c>
      <c r="D48" s="38" t="s">
        <v>131</v>
      </c>
      <c r="E48" s="39" t="s">
        <v>79</v>
      </c>
      <c r="F48" s="39" t="s">
        <v>134</v>
      </c>
      <c r="G48" s="39" t="s">
        <v>64</v>
      </c>
      <c r="H48" s="39" t="s">
        <v>71</v>
      </c>
      <c r="I48" s="39"/>
    </row>
    <row r="49" spans="2:9" s="33" customFormat="1" ht="31.5" x14ac:dyDescent="0.2">
      <c r="B49" s="39">
        <v>47</v>
      </c>
      <c r="C49" s="38" t="s">
        <v>357</v>
      </c>
      <c r="D49" s="38" t="s">
        <v>133</v>
      </c>
      <c r="E49" s="39" t="s">
        <v>79</v>
      </c>
      <c r="F49" s="39" t="s">
        <v>135</v>
      </c>
      <c r="G49" s="39" t="s">
        <v>64</v>
      </c>
      <c r="H49" s="39" t="s">
        <v>71</v>
      </c>
      <c r="I49" s="39"/>
    </row>
    <row r="50" spans="2:9" s="33" customFormat="1" ht="63" x14ac:dyDescent="0.2">
      <c r="B50" s="39">
        <v>48</v>
      </c>
      <c r="C50" s="38" t="s">
        <v>357</v>
      </c>
      <c r="D50" s="38" t="s">
        <v>358</v>
      </c>
      <c r="E50" s="39" t="s">
        <v>79</v>
      </c>
      <c r="F50" s="39" t="s">
        <v>359</v>
      </c>
      <c r="G50" s="39" t="s">
        <v>64</v>
      </c>
      <c r="H50" s="39" t="s">
        <v>71</v>
      </c>
      <c r="I50" s="39"/>
    </row>
    <row r="51" spans="2:9" s="33" customFormat="1" ht="47.25" x14ac:dyDescent="0.2">
      <c r="B51" s="39">
        <v>49</v>
      </c>
      <c r="C51" s="38" t="s">
        <v>136</v>
      </c>
      <c r="D51" s="38" t="s">
        <v>137</v>
      </c>
      <c r="E51" s="39" t="s">
        <v>79</v>
      </c>
      <c r="F51" s="39" t="s">
        <v>138</v>
      </c>
      <c r="G51" s="39" t="s">
        <v>64</v>
      </c>
      <c r="H51" s="39" t="s">
        <v>71</v>
      </c>
      <c r="I51" s="39"/>
    </row>
    <row r="52" spans="2:9" s="33" customFormat="1" ht="31.5" x14ac:dyDescent="0.2">
      <c r="B52" s="39">
        <v>50</v>
      </c>
      <c r="C52" s="38" t="s">
        <v>136</v>
      </c>
      <c r="D52" s="38" t="s">
        <v>131</v>
      </c>
      <c r="E52" s="39" t="s">
        <v>79</v>
      </c>
      <c r="F52" s="39" t="s">
        <v>139</v>
      </c>
      <c r="G52" s="39" t="s">
        <v>64</v>
      </c>
      <c r="H52" s="39" t="s">
        <v>71</v>
      </c>
      <c r="I52" s="39"/>
    </row>
    <row r="53" spans="2:9" s="33" customFormat="1" ht="47.25" x14ac:dyDescent="0.2">
      <c r="B53" s="39">
        <v>51</v>
      </c>
      <c r="C53" s="38" t="s">
        <v>140</v>
      </c>
      <c r="D53" s="38" t="s">
        <v>191</v>
      </c>
      <c r="E53" s="39" t="s">
        <v>61</v>
      </c>
      <c r="F53" s="39" t="s">
        <v>141</v>
      </c>
      <c r="G53" s="39" t="s">
        <v>79</v>
      </c>
      <c r="H53" s="39" t="s">
        <v>71</v>
      </c>
      <c r="I53" s="39"/>
    </row>
    <row r="54" spans="2:9" s="33" customFormat="1" ht="31.5" x14ac:dyDescent="0.2">
      <c r="B54" s="39">
        <v>52</v>
      </c>
      <c r="C54" s="38" t="s">
        <v>230</v>
      </c>
      <c r="D54" s="38" t="s">
        <v>231</v>
      </c>
      <c r="E54" s="39" t="s">
        <v>79</v>
      </c>
      <c r="F54" s="39" t="s">
        <v>232</v>
      </c>
      <c r="G54" s="39" t="s">
        <v>64</v>
      </c>
      <c r="H54" s="39" t="s">
        <v>71</v>
      </c>
      <c r="I54" s="39"/>
    </row>
    <row r="55" spans="2:9" s="33" customFormat="1" ht="31.5" x14ac:dyDescent="0.2">
      <c r="B55" s="39">
        <v>53</v>
      </c>
      <c r="C55" s="38" t="s">
        <v>143</v>
      </c>
      <c r="D55" s="38" t="s">
        <v>144</v>
      </c>
      <c r="E55" s="39" t="s">
        <v>64</v>
      </c>
      <c r="F55" s="39" t="s">
        <v>145</v>
      </c>
      <c r="G55" s="39" t="s">
        <v>64</v>
      </c>
      <c r="H55" s="39" t="s">
        <v>71</v>
      </c>
      <c r="I55" s="39"/>
    </row>
    <row r="56" spans="2:9" s="33" customFormat="1" ht="47.25" x14ac:dyDescent="0.2">
      <c r="B56" s="39">
        <v>54</v>
      </c>
      <c r="C56" s="38" t="s">
        <v>143</v>
      </c>
      <c r="D56" s="38" t="s">
        <v>409</v>
      </c>
      <c r="E56" s="39" t="s">
        <v>79</v>
      </c>
      <c r="F56" s="39" t="s">
        <v>192</v>
      </c>
      <c r="G56" s="39" t="s">
        <v>64</v>
      </c>
      <c r="H56" s="39" t="s">
        <v>71</v>
      </c>
      <c r="I56" s="39"/>
    </row>
    <row r="57" spans="2:9" s="33" customFormat="1" x14ac:dyDescent="0.2">
      <c r="B57" s="39">
        <v>55</v>
      </c>
      <c r="C57" s="38" t="s">
        <v>143</v>
      </c>
      <c r="D57" s="38" t="s">
        <v>146</v>
      </c>
      <c r="E57" s="39" t="s">
        <v>64</v>
      </c>
      <c r="F57" s="39" t="s">
        <v>147</v>
      </c>
      <c r="G57" s="39" t="s">
        <v>64</v>
      </c>
      <c r="H57" s="39" t="s">
        <v>71</v>
      </c>
      <c r="I57" s="39"/>
    </row>
    <row r="58" spans="2:9" s="33" customFormat="1" ht="31.5" x14ac:dyDescent="0.2">
      <c r="B58" s="39">
        <v>56</v>
      </c>
      <c r="C58" s="38" t="s">
        <v>148</v>
      </c>
      <c r="D58" s="38" t="s">
        <v>149</v>
      </c>
      <c r="E58" s="39" t="s">
        <v>64</v>
      </c>
      <c r="F58" s="39" t="s">
        <v>150</v>
      </c>
      <c r="G58" s="39" t="s">
        <v>64</v>
      </c>
      <c r="H58" s="39" t="s">
        <v>71</v>
      </c>
      <c r="I58" s="39"/>
    </row>
    <row r="59" spans="2:9" ht="63" x14ac:dyDescent="0.25">
      <c r="B59" s="39">
        <v>57</v>
      </c>
      <c r="C59" s="40" t="s">
        <v>171</v>
      </c>
      <c r="D59" s="40" t="s">
        <v>193</v>
      </c>
      <c r="E59" s="41" t="s">
        <v>79</v>
      </c>
      <c r="F59" s="41" t="s">
        <v>173</v>
      </c>
      <c r="G59" s="41" t="s">
        <v>64</v>
      </c>
      <c r="H59" s="39" t="s">
        <v>71</v>
      </c>
      <c r="I59" s="41"/>
    </row>
    <row r="60" spans="2:9" ht="31.5" x14ac:dyDescent="0.25">
      <c r="B60" s="39">
        <v>58</v>
      </c>
      <c r="C60" s="40" t="s">
        <v>171</v>
      </c>
      <c r="D60" s="40" t="s">
        <v>185</v>
      </c>
      <c r="E60" s="41" t="s">
        <v>61</v>
      </c>
      <c r="F60" s="41" t="s">
        <v>184</v>
      </c>
      <c r="G60" s="41" t="s">
        <v>64</v>
      </c>
      <c r="H60" s="39" t="s">
        <v>71</v>
      </c>
      <c r="I60" s="41"/>
    </row>
    <row r="61" spans="2:9" ht="63" x14ac:dyDescent="0.25">
      <c r="B61" s="39">
        <v>59</v>
      </c>
      <c r="C61" s="40" t="s">
        <v>171</v>
      </c>
      <c r="D61" s="40" t="s">
        <v>172</v>
      </c>
      <c r="E61" s="41" t="s">
        <v>79</v>
      </c>
      <c r="F61" s="41" t="s">
        <v>173</v>
      </c>
      <c r="G61" s="41" t="s">
        <v>64</v>
      </c>
      <c r="H61" s="39" t="s">
        <v>71</v>
      </c>
      <c r="I61" s="41"/>
    </row>
    <row r="62" spans="2:9" s="33" customFormat="1" ht="47.25" x14ac:dyDescent="0.2">
      <c r="B62" s="39">
        <v>60</v>
      </c>
      <c r="C62" s="38" t="s">
        <v>174</v>
      </c>
      <c r="D62" s="38" t="s">
        <v>178</v>
      </c>
      <c r="E62" s="39" t="s">
        <v>61</v>
      </c>
      <c r="F62" s="39" t="s">
        <v>179</v>
      </c>
      <c r="G62" s="39" t="s">
        <v>64</v>
      </c>
      <c r="H62" s="39" t="s">
        <v>71</v>
      </c>
      <c r="I62" s="39"/>
    </row>
    <row r="63" spans="2:9" s="33" customFormat="1" x14ac:dyDescent="0.2">
      <c r="B63" s="39">
        <v>61</v>
      </c>
      <c r="C63" s="38" t="s">
        <v>175</v>
      </c>
      <c r="D63" s="38" t="s">
        <v>176</v>
      </c>
      <c r="E63" s="39" t="s">
        <v>64</v>
      </c>
      <c r="F63" s="39" t="s">
        <v>177</v>
      </c>
      <c r="G63" s="39" t="s">
        <v>64</v>
      </c>
      <c r="H63" s="39" t="s">
        <v>71</v>
      </c>
      <c r="I63" s="39"/>
    </row>
    <row r="64" spans="2:9" s="33" customFormat="1" ht="31.5" x14ac:dyDescent="0.2">
      <c r="B64" s="39">
        <v>62</v>
      </c>
      <c r="C64" s="38" t="s">
        <v>233</v>
      </c>
      <c r="D64" s="38" t="s">
        <v>234</v>
      </c>
      <c r="E64" s="39" t="s">
        <v>79</v>
      </c>
      <c r="F64" s="39" t="s">
        <v>235</v>
      </c>
      <c r="G64" s="39" t="s">
        <v>64</v>
      </c>
      <c r="H64" s="39" t="s">
        <v>71</v>
      </c>
      <c r="I64" s="39"/>
    </row>
    <row r="65" spans="2:9" s="33" customFormat="1" ht="47.25" x14ac:dyDescent="0.2">
      <c r="B65" s="39">
        <v>63</v>
      </c>
      <c r="C65" s="38" t="s">
        <v>360</v>
      </c>
      <c r="D65" s="38" t="s">
        <v>361</v>
      </c>
      <c r="E65" s="39" t="s">
        <v>61</v>
      </c>
      <c r="F65" s="39" t="s">
        <v>410</v>
      </c>
      <c r="G65" s="39" t="s">
        <v>64</v>
      </c>
      <c r="H65" s="39" t="s">
        <v>71</v>
      </c>
      <c r="I65" s="67" t="s">
        <v>431</v>
      </c>
    </row>
    <row r="66" spans="2:9" s="33" customFormat="1" ht="90" customHeight="1" x14ac:dyDescent="0.2">
      <c r="B66" s="39">
        <v>64</v>
      </c>
      <c r="C66" s="38" t="s">
        <v>362</v>
      </c>
      <c r="D66" s="38" t="s">
        <v>363</v>
      </c>
      <c r="E66" s="39" t="s">
        <v>61</v>
      </c>
      <c r="F66" s="39" t="s">
        <v>414</v>
      </c>
      <c r="G66" s="39" t="s">
        <v>64</v>
      </c>
      <c r="H66" s="39" t="s">
        <v>364</v>
      </c>
      <c r="I66" s="39"/>
    </row>
    <row r="67" spans="2:9" s="33" customFormat="1" ht="47.25" x14ac:dyDescent="0.2">
      <c r="B67" s="39">
        <v>65</v>
      </c>
      <c r="C67" s="38" t="s">
        <v>18</v>
      </c>
      <c r="D67" s="38" t="s">
        <v>411</v>
      </c>
      <c r="E67" s="39"/>
      <c r="F67" s="39" t="s">
        <v>412</v>
      </c>
      <c r="G67" s="39" t="s">
        <v>64</v>
      </c>
      <c r="H67" s="39" t="s">
        <v>413</v>
      </c>
      <c r="I67" s="39"/>
    </row>
    <row r="68" spans="2:9" s="33" customFormat="1" ht="47.25" x14ac:dyDescent="0.2">
      <c r="B68" s="39">
        <v>66</v>
      </c>
      <c r="C68" s="38" t="s">
        <v>549</v>
      </c>
      <c r="D68" s="38" t="s">
        <v>550</v>
      </c>
      <c r="E68" s="39" t="s">
        <v>79</v>
      </c>
      <c r="F68" s="39" t="s">
        <v>551</v>
      </c>
      <c r="G68" s="39" t="s">
        <v>64</v>
      </c>
      <c r="H68" s="39" t="s">
        <v>364</v>
      </c>
      <c r="I68" s="67" t="s">
        <v>655</v>
      </c>
    </row>
    <row r="69" spans="2:9" s="33" customFormat="1" x14ac:dyDescent="0.2">
      <c r="B69" s="34"/>
      <c r="E69" s="34"/>
      <c r="F69" s="34"/>
      <c r="G69" s="34"/>
      <c r="H69" s="34"/>
      <c r="I69" s="34"/>
    </row>
    <row r="70" spans="2:9" s="33" customFormat="1" x14ac:dyDescent="0.2">
      <c r="B70" s="34"/>
      <c r="E70" s="34"/>
      <c r="F70" s="34"/>
      <c r="G70" s="34"/>
      <c r="H70" s="34"/>
      <c r="I70" s="34"/>
    </row>
    <row r="71" spans="2:9" s="33" customFormat="1" x14ac:dyDescent="0.2">
      <c r="B71" s="34"/>
      <c r="E71" s="34"/>
      <c r="F71" s="34"/>
      <c r="G71" s="34"/>
      <c r="H71" s="34"/>
      <c r="I71" s="34"/>
    </row>
    <row r="72" spans="2:9" s="33" customFormat="1" x14ac:dyDescent="0.2">
      <c r="B72" s="34"/>
      <c r="E72" s="34"/>
      <c r="F72" s="34"/>
      <c r="G72" s="34"/>
      <c r="H72" s="34"/>
      <c r="I72" s="34"/>
    </row>
    <row r="73" spans="2:9" s="33" customFormat="1" x14ac:dyDescent="0.2">
      <c r="B73" s="34"/>
      <c r="E73" s="34"/>
      <c r="F73" s="34"/>
      <c r="G73" s="34"/>
      <c r="H73" s="34"/>
      <c r="I73" s="34"/>
    </row>
    <row r="74" spans="2:9" s="33" customFormat="1" x14ac:dyDescent="0.2">
      <c r="B74" s="34"/>
      <c r="E74" s="34"/>
      <c r="F74" s="34"/>
      <c r="G74" s="34"/>
      <c r="H74" s="34"/>
      <c r="I74" s="34"/>
    </row>
    <row r="75" spans="2:9" s="33" customFormat="1" x14ac:dyDescent="0.2">
      <c r="B75" s="34"/>
      <c r="E75" s="34"/>
      <c r="F75" s="34"/>
      <c r="G75" s="34"/>
      <c r="H75" s="34"/>
      <c r="I75" s="34"/>
    </row>
    <row r="76" spans="2:9" s="33" customFormat="1" x14ac:dyDescent="0.2">
      <c r="B76" s="34"/>
      <c r="E76" s="34"/>
      <c r="F76" s="34"/>
      <c r="G76" s="34"/>
      <c r="H76" s="34"/>
      <c r="I76" s="34"/>
    </row>
    <row r="77" spans="2:9" s="33" customFormat="1" x14ac:dyDescent="0.2">
      <c r="B77" s="34"/>
      <c r="E77" s="34"/>
      <c r="F77" s="34"/>
      <c r="G77" s="34"/>
      <c r="H77" s="34"/>
      <c r="I77" s="34"/>
    </row>
  </sheetData>
  <phoneticPr fontId="2" type="noConversion"/>
  <printOptions gridLines="1"/>
  <pageMargins left="0.70866141732283472" right="0.70866141732283472" top="0.74803149606299213" bottom="0.74803149606299213" header="0.31496062992125984" footer="0.31496062992125984"/>
  <pageSetup paperSize="9" scale="25" orientation="portrait" horizontalDpi="4294967293" verticalDpi="200" r:id="rId1"/>
  <headerFooter>
    <oddHeader>&amp;CFINANCIAL MANAGEMENT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pageSetUpPr fitToPage="1"/>
  </sheetPr>
  <dimension ref="B1:B92"/>
  <sheetViews>
    <sheetView zoomScaleNormal="100" workbookViewId="0">
      <selection activeCell="B2" sqref="B2"/>
    </sheetView>
  </sheetViews>
  <sheetFormatPr defaultRowHeight="12.75" x14ac:dyDescent="0.2"/>
  <cols>
    <col min="2" max="2" width="149.28515625" style="1" customWidth="1"/>
  </cols>
  <sheetData>
    <row r="1" spans="2:2" ht="23.25" x14ac:dyDescent="0.2">
      <c r="B1" s="272" t="s">
        <v>437</v>
      </c>
    </row>
    <row r="2" spans="2:2" x14ac:dyDescent="0.2">
      <c r="B2" s="274" t="s">
        <v>265</v>
      </c>
    </row>
    <row r="3" spans="2:2" x14ac:dyDescent="0.2">
      <c r="B3" s="274" t="s">
        <v>438</v>
      </c>
    </row>
    <row r="4" spans="2:2" x14ac:dyDescent="0.2">
      <c r="B4" s="275" t="s">
        <v>266</v>
      </c>
    </row>
    <row r="5" spans="2:2" x14ac:dyDescent="0.2">
      <c r="B5" s="275" t="s">
        <v>267</v>
      </c>
    </row>
    <row r="6" spans="2:2" x14ac:dyDescent="0.2">
      <c r="B6" s="275" t="s">
        <v>268</v>
      </c>
    </row>
    <row r="7" spans="2:2" x14ac:dyDescent="0.2">
      <c r="B7" s="275" t="s">
        <v>269</v>
      </c>
    </row>
    <row r="8" spans="2:2" x14ac:dyDescent="0.2">
      <c r="B8" s="275" t="s">
        <v>270</v>
      </c>
    </row>
    <row r="9" spans="2:2" x14ac:dyDescent="0.2">
      <c r="B9" s="275" t="s">
        <v>271</v>
      </c>
    </row>
    <row r="10" spans="2:2" x14ac:dyDescent="0.2">
      <c r="B10" s="275" t="s">
        <v>272</v>
      </c>
    </row>
    <row r="11" spans="2:2" x14ac:dyDescent="0.2">
      <c r="B11" s="275" t="s">
        <v>378</v>
      </c>
    </row>
    <row r="12" spans="2:2" x14ac:dyDescent="0.2">
      <c r="B12" s="275" t="s">
        <v>273</v>
      </c>
    </row>
    <row r="13" spans="2:2" x14ac:dyDescent="0.2">
      <c r="B13" s="275" t="s">
        <v>274</v>
      </c>
    </row>
    <row r="14" spans="2:2" x14ac:dyDescent="0.2">
      <c r="B14" s="275" t="s">
        <v>275</v>
      </c>
    </row>
    <row r="15" spans="2:2" x14ac:dyDescent="0.2">
      <c r="B15" s="276" t="s">
        <v>576</v>
      </c>
    </row>
    <row r="16" spans="2:2" x14ac:dyDescent="0.2">
      <c r="B16" s="276" t="s">
        <v>439</v>
      </c>
    </row>
    <row r="17" spans="2:2" x14ac:dyDescent="0.2">
      <c r="B17" s="274" t="s">
        <v>276</v>
      </c>
    </row>
    <row r="18" spans="2:2" x14ac:dyDescent="0.2">
      <c r="B18" s="275" t="s">
        <v>277</v>
      </c>
    </row>
    <row r="19" spans="2:2" x14ac:dyDescent="0.2">
      <c r="B19" s="275" t="s">
        <v>278</v>
      </c>
    </row>
    <row r="20" spans="2:2" x14ac:dyDescent="0.2">
      <c r="B20" s="275" t="s">
        <v>279</v>
      </c>
    </row>
    <row r="21" spans="2:2" x14ac:dyDescent="0.2">
      <c r="B21" s="275" t="s">
        <v>280</v>
      </c>
    </row>
    <row r="22" spans="2:2" x14ac:dyDescent="0.2">
      <c r="B22" s="275" t="s">
        <v>281</v>
      </c>
    </row>
    <row r="23" spans="2:2" x14ac:dyDescent="0.2">
      <c r="B23" s="275" t="s">
        <v>282</v>
      </c>
    </row>
    <row r="24" spans="2:2" x14ac:dyDescent="0.2">
      <c r="B24" s="275" t="s">
        <v>283</v>
      </c>
    </row>
    <row r="25" spans="2:2" x14ac:dyDescent="0.2">
      <c r="B25" s="275" t="s">
        <v>284</v>
      </c>
    </row>
    <row r="26" spans="2:2" ht="25.5" x14ac:dyDescent="0.2">
      <c r="B26" s="275" t="s">
        <v>379</v>
      </c>
    </row>
    <row r="27" spans="2:2" x14ac:dyDescent="0.2">
      <c r="B27" s="275" t="s">
        <v>285</v>
      </c>
    </row>
    <row r="28" spans="2:2" x14ac:dyDescent="0.2">
      <c r="B28" s="275" t="s">
        <v>286</v>
      </c>
    </row>
    <row r="29" spans="2:2" x14ac:dyDescent="0.2">
      <c r="B29" s="275" t="s">
        <v>287</v>
      </c>
    </row>
    <row r="30" spans="2:2" x14ac:dyDescent="0.2">
      <c r="B30" s="275" t="s">
        <v>288</v>
      </c>
    </row>
    <row r="31" spans="2:2" x14ac:dyDescent="0.2">
      <c r="B31" s="275" t="s">
        <v>289</v>
      </c>
    </row>
    <row r="32" spans="2:2" x14ac:dyDescent="0.2">
      <c r="B32" s="275" t="s">
        <v>290</v>
      </c>
    </row>
    <row r="33" spans="2:2" x14ac:dyDescent="0.2">
      <c r="B33" s="275" t="s">
        <v>291</v>
      </c>
    </row>
    <row r="34" spans="2:2" x14ac:dyDescent="0.2">
      <c r="B34" s="275" t="s">
        <v>292</v>
      </c>
    </row>
    <row r="35" spans="2:2" x14ac:dyDescent="0.2">
      <c r="B35" s="275" t="s">
        <v>293</v>
      </c>
    </row>
    <row r="36" spans="2:2" x14ac:dyDescent="0.2">
      <c r="B36" s="275" t="s">
        <v>294</v>
      </c>
    </row>
    <row r="37" spans="2:2" x14ac:dyDescent="0.2">
      <c r="B37" s="275" t="s">
        <v>295</v>
      </c>
    </row>
    <row r="38" spans="2:2" x14ac:dyDescent="0.2">
      <c r="B38" s="275" t="s">
        <v>296</v>
      </c>
    </row>
    <row r="39" spans="2:2" x14ac:dyDescent="0.2">
      <c r="B39" s="275" t="s">
        <v>297</v>
      </c>
    </row>
    <row r="40" spans="2:2" x14ac:dyDescent="0.2">
      <c r="B40" s="275" t="s">
        <v>298</v>
      </c>
    </row>
    <row r="41" spans="2:2" x14ac:dyDescent="0.2">
      <c r="B41" s="275" t="s">
        <v>440</v>
      </c>
    </row>
    <row r="42" spans="2:2" x14ac:dyDescent="0.2">
      <c r="B42" s="275" t="s">
        <v>441</v>
      </c>
    </row>
    <row r="43" spans="2:2" x14ac:dyDescent="0.2">
      <c r="B43" s="275" t="s">
        <v>299</v>
      </c>
    </row>
    <row r="44" spans="2:2" x14ac:dyDescent="0.2">
      <c r="B44" s="275" t="s">
        <v>300</v>
      </c>
    </row>
    <row r="45" spans="2:2" x14ac:dyDescent="0.2">
      <c r="B45" s="275" t="s">
        <v>301</v>
      </c>
    </row>
    <row r="46" spans="2:2" x14ac:dyDescent="0.2">
      <c r="B46" s="275" t="s">
        <v>302</v>
      </c>
    </row>
    <row r="47" spans="2:2" x14ac:dyDescent="0.2">
      <c r="B47" s="275" t="s">
        <v>303</v>
      </c>
    </row>
    <row r="48" spans="2:2" x14ac:dyDescent="0.2">
      <c r="B48" s="275" t="s">
        <v>304</v>
      </c>
    </row>
    <row r="49" spans="2:2" x14ac:dyDescent="0.2">
      <c r="B49" s="275" t="s">
        <v>305</v>
      </c>
    </row>
    <row r="50" spans="2:2" x14ac:dyDescent="0.2">
      <c r="B50" s="275" t="s">
        <v>306</v>
      </c>
    </row>
    <row r="51" spans="2:2" ht="25.5" x14ac:dyDescent="0.2">
      <c r="B51" s="275" t="s">
        <v>442</v>
      </c>
    </row>
    <row r="52" spans="2:2" x14ac:dyDescent="0.2">
      <c r="B52" s="274" t="s">
        <v>307</v>
      </c>
    </row>
    <row r="53" spans="2:2" x14ac:dyDescent="0.2">
      <c r="B53" s="275" t="s">
        <v>380</v>
      </c>
    </row>
    <row r="54" spans="2:2" x14ac:dyDescent="0.2">
      <c r="B54" s="275" t="s">
        <v>308</v>
      </c>
    </row>
    <row r="55" spans="2:2" x14ac:dyDescent="0.2">
      <c r="B55" s="275" t="s">
        <v>309</v>
      </c>
    </row>
    <row r="56" spans="2:2" x14ac:dyDescent="0.2">
      <c r="B56" s="275" t="s">
        <v>310</v>
      </c>
    </row>
    <row r="57" spans="2:2" x14ac:dyDescent="0.2">
      <c r="B57" s="275" t="s">
        <v>434</v>
      </c>
    </row>
    <row r="58" spans="2:2" x14ac:dyDescent="0.2">
      <c r="B58" s="275" t="s">
        <v>311</v>
      </c>
    </row>
    <row r="59" spans="2:2" x14ac:dyDescent="0.2">
      <c r="B59" s="275" t="s">
        <v>312</v>
      </c>
    </row>
    <row r="60" spans="2:2" x14ac:dyDescent="0.2">
      <c r="B60" s="275" t="s">
        <v>313</v>
      </c>
    </row>
    <row r="61" spans="2:2" x14ac:dyDescent="0.2">
      <c r="B61" s="275" t="s">
        <v>314</v>
      </c>
    </row>
    <row r="62" spans="2:2" x14ac:dyDescent="0.2">
      <c r="B62" s="275" t="s">
        <v>315</v>
      </c>
    </row>
    <row r="63" spans="2:2" x14ac:dyDescent="0.2">
      <c r="B63" s="275" t="s">
        <v>316</v>
      </c>
    </row>
    <row r="64" spans="2:2" x14ac:dyDescent="0.2">
      <c r="B64" s="275" t="s">
        <v>317</v>
      </c>
    </row>
    <row r="65" spans="2:2" x14ac:dyDescent="0.2">
      <c r="B65" s="275" t="s">
        <v>318</v>
      </c>
    </row>
    <row r="66" spans="2:2" x14ac:dyDescent="0.2">
      <c r="B66" s="275" t="s">
        <v>319</v>
      </c>
    </row>
    <row r="67" spans="2:2" x14ac:dyDescent="0.2">
      <c r="B67" s="275" t="s">
        <v>320</v>
      </c>
    </row>
    <row r="68" spans="2:2" x14ac:dyDescent="0.2">
      <c r="B68" s="275" t="s">
        <v>321</v>
      </c>
    </row>
    <row r="69" spans="2:2" x14ac:dyDescent="0.2">
      <c r="B69" s="275" t="s">
        <v>322</v>
      </c>
    </row>
    <row r="70" spans="2:2" x14ac:dyDescent="0.2">
      <c r="B70" s="275" t="s">
        <v>577</v>
      </c>
    </row>
    <row r="71" spans="2:2" x14ac:dyDescent="0.2">
      <c r="B71" s="274" t="s">
        <v>443</v>
      </c>
    </row>
    <row r="72" spans="2:2" ht="25.5" x14ac:dyDescent="0.2">
      <c r="B72" s="275" t="s">
        <v>444</v>
      </c>
    </row>
    <row r="73" spans="2:2" x14ac:dyDescent="0.2">
      <c r="B73" s="274" t="s">
        <v>323</v>
      </c>
    </row>
    <row r="74" spans="2:2" x14ac:dyDescent="0.2">
      <c r="B74" s="275" t="s">
        <v>324</v>
      </c>
    </row>
    <row r="75" spans="2:2" x14ac:dyDescent="0.2">
      <c r="B75" s="276" t="s">
        <v>325</v>
      </c>
    </row>
    <row r="76" spans="2:2" x14ac:dyDescent="0.2">
      <c r="B76" s="276" t="s">
        <v>326</v>
      </c>
    </row>
    <row r="77" spans="2:2" x14ac:dyDescent="0.2">
      <c r="B77" s="276" t="s">
        <v>327</v>
      </c>
    </row>
    <row r="78" spans="2:2" x14ac:dyDescent="0.2">
      <c r="B78" s="276" t="s">
        <v>390</v>
      </c>
    </row>
    <row r="79" spans="2:2" x14ac:dyDescent="0.2">
      <c r="B79" s="274" t="s">
        <v>445</v>
      </c>
    </row>
    <row r="80" spans="2:2" x14ac:dyDescent="0.2">
      <c r="B80" s="275" t="s">
        <v>328</v>
      </c>
    </row>
    <row r="81" spans="2:2" x14ac:dyDescent="0.2">
      <c r="B81" s="274" t="s">
        <v>391</v>
      </c>
    </row>
    <row r="82" spans="2:2" x14ac:dyDescent="0.2">
      <c r="B82" s="275" t="s">
        <v>446</v>
      </c>
    </row>
    <row r="83" spans="2:2" x14ac:dyDescent="0.2">
      <c r="B83" s="274" t="s">
        <v>578</v>
      </c>
    </row>
    <row r="84" spans="2:2" x14ac:dyDescent="0.2">
      <c r="B84" s="277"/>
    </row>
    <row r="85" spans="2:2" x14ac:dyDescent="0.2">
      <c r="B85" s="278">
        <v>42767</v>
      </c>
    </row>
    <row r="86" spans="2:2" x14ac:dyDescent="0.2">
      <c r="B86" s="279"/>
    </row>
    <row r="87" spans="2:2" x14ac:dyDescent="0.2">
      <c r="B87" s="279"/>
    </row>
    <row r="88" spans="2:2" x14ac:dyDescent="0.2">
      <c r="B88" s="280"/>
    </row>
    <row r="89" spans="2:2" x14ac:dyDescent="0.2">
      <c r="B89" s="280"/>
    </row>
    <row r="90" spans="2:2" x14ac:dyDescent="0.2">
      <c r="B90" s="280"/>
    </row>
    <row r="91" spans="2:2" x14ac:dyDescent="0.2">
      <c r="B91" s="280"/>
    </row>
    <row r="92" spans="2:2" x14ac:dyDescent="0.2">
      <c r="B92" s="280"/>
    </row>
  </sheetData>
  <pageMargins left="0.70866141732283472" right="0.70866141732283472" top="0.74803149606299213" bottom="0.74803149606299213" header="0.31496062992125984" footer="0.31496062992125984"/>
  <pageSetup paperSize="9" scale="56" orientation="portrait" horizontalDpi="4294967293" verticalDpi="0" r:id="rId1"/>
  <headerFooter>
    <oddHeader>&amp;CFREEDOM OF INFORMATION</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F21"/>
  <sheetViews>
    <sheetView topLeftCell="B4" zoomScaleNormal="100" workbookViewId="0">
      <selection activeCell="H23" sqref="H23"/>
    </sheetView>
  </sheetViews>
  <sheetFormatPr defaultRowHeight="18.75" x14ac:dyDescent="0.3"/>
  <cols>
    <col min="1" max="1" width="78" style="263" customWidth="1"/>
    <col min="2" max="2" width="14.28515625" style="262" bestFit="1" customWidth="1"/>
    <col min="3" max="3" width="15" style="262" customWidth="1"/>
    <col min="4" max="4" width="15.85546875" style="262" customWidth="1"/>
    <col min="5" max="5" width="16.85546875" style="262" customWidth="1"/>
    <col min="6" max="6" width="9.140625" style="262"/>
    <col min="7" max="16384" width="9.140625" style="263"/>
  </cols>
  <sheetData>
    <row r="1" spans="1:6" x14ac:dyDescent="0.3">
      <c r="A1" s="261" t="s">
        <v>757</v>
      </c>
    </row>
    <row r="2" spans="1:6" x14ac:dyDescent="0.3">
      <c r="A2" s="261"/>
    </row>
    <row r="3" spans="1:6" x14ac:dyDescent="0.3">
      <c r="A3" s="261" t="s">
        <v>758</v>
      </c>
    </row>
    <row r="4" spans="1:6" x14ac:dyDescent="0.3">
      <c r="A4" s="261"/>
      <c r="B4" s="264" t="s">
        <v>484</v>
      </c>
      <c r="C4" s="264" t="s">
        <v>633</v>
      </c>
      <c r="D4" s="264" t="s">
        <v>537</v>
      </c>
      <c r="E4" s="264" t="s">
        <v>244</v>
      </c>
    </row>
    <row r="5" spans="1:6" x14ac:dyDescent="0.3">
      <c r="A5" s="265" t="s">
        <v>759</v>
      </c>
      <c r="B5" s="266">
        <v>27062.78</v>
      </c>
      <c r="C5" s="266">
        <v>27467.7</v>
      </c>
      <c r="D5" s="266">
        <f>C5-B5</f>
        <v>404.92000000000189</v>
      </c>
      <c r="E5" s="266">
        <f>B5+D5</f>
        <v>27467.7</v>
      </c>
      <c r="F5" s="264" t="s">
        <v>538</v>
      </c>
    </row>
    <row r="6" spans="1:6" x14ac:dyDescent="0.3">
      <c r="A6" s="265"/>
      <c r="F6" s="264"/>
    </row>
    <row r="7" spans="1:6" x14ac:dyDescent="0.3">
      <c r="A7" s="265" t="s">
        <v>539</v>
      </c>
      <c r="E7" s="266">
        <v>359.9</v>
      </c>
      <c r="F7" s="264" t="s">
        <v>540</v>
      </c>
    </row>
    <row r="8" spans="1:6" x14ac:dyDescent="0.3">
      <c r="A8" s="265"/>
      <c r="F8" s="264"/>
    </row>
    <row r="9" spans="1:6" ht="37.5" x14ac:dyDescent="0.3">
      <c r="A9" s="265" t="s">
        <v>760</v>
      </c>
      <c r="E9" s="266">
        <f>E5/E7</f>
        <v>76.320366768546819</v>
      </c>
      <c r="F9" s="264" t="s">
        <v>541</v>
      </c>
    </row>
    <row r="10" spans="1:6" x14ac:dyDescent="0.3">
      <c r="A10" s="265"/>
      <c r="F10" s="264"/>
    </row>
    <row r="11" spans="1:6" ht="37.5" x14ac:dyDescent="0.3">
      <c r="A11" s="265" t="s">
        <v>542</v>
      </c>
      <c r="E11" s="266">
        <v>74.239999999999995</v>
      </c>
      <c r="F11" s="264" t="s">
        <v>543</v>
      </c>
    </row>
    <row r="12" spans="1:6" x14ac:dyDescent="0.3">
      <c r="A12" s="265"/>
      <c r="F12" s="264"/>
    </row>
    <row r="13" spans="1:6" x14ac:dyDescent="0.3">
      <c r="A13" s="265" t="s">
        <v>544</v>
      </c>
      <c r="E13" s="271">
        <f>B5/C5</f>
        <v>0.98525832159227011</v>
      </c>
      <c r="F13" s="264" t="s">
        <v>545</v>
      </c>
    </row>
    <row r="16" spans="1:6" x14ac:dyDescent="0.3">
      <c r="A16" s="267" t="s">
        <v>546</v>
      </c>
      <c r="B16" s="268" t="s">
        <v>547</v>
      </c>
    </row>
    <row r="17" spans="1:3" x14ac:dyDescent="0.3">
      <c r="A17" s="267" t="s">
        <v>548</v>
      </c>
      <c r="B17" s="268">
        <v>263.3</v>
      </c>
      <c r="C17" s="266">
        <f>SUM(B16:B17)</f>
        <v>263.3</v>
      </c>
    </row>
    <row r="18" spans="1:3" x14ac:dyDescent="0.3">
      <c r="A18" s="267" t="s">
        <v>244</v>
      </c>
      <c r="B18" s="269">
        <f>E5</f>
        <v>27467.7</v>
      </c>
    </row>
    <row r="19" spans="1:3" x14ac:dyDescent="0.3">
      <c r="A19" s="267" t="s">
        <v>13</v>
      </c>
      <c r="B19" s="266">
        <f>SUM(B16:B18)</f>
        <v>27731</v>
      </c>
    </row>
    <row r="20" spans="1:3" x14ac:dyDescent="0.3">
      <c r="A20" s="270" t="s">
        <v>12</v>
      </c>
    </row>
    <row r="21" spans="1:3" x14ac:dyDescent="0.3">
      <c r="A21" s="270"/>
    </row>
  </sheetData>
  <pageMargins left="0.7" right="0.7" top="0.75" bottom="0.75" header="0.3" footer="0.3"/>
  <pageSetup paperSize="9" orientation="portrait" horizontalDpi="4294967293" verticalDpi="0" r:id="rId1"/>
  <headerFooter>
    <oddHeader>&amp;CPRECEPT</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B7:R24"/>
  <sheetViews>
    <sheetView zoomScaleNormal="100" workbookViewId="0">
      <selection activeCell="C15" sqref="C15"/>
    </sheetView>
  </sheetViews>
  <sheetFormatPr defaultColWidth="9.140625" defaultRowHeight="12.75" x14ac:dyDescent="0.2"/>
  <cols>
    <col min="1" max="1" width="9.140625" style="2"/>
    <col min="2" max="2" width="8.28515625" style="2" customWidth="1"/>
    <col min="3" max="3" width="90.140625" style="2" customWidth="1"/>
    <col min="4" max="16384" width="9.140625" style="2"/>
  </cols>
  <sheetData>
    <row r="7" spans="3:18" ht="71.25" customHeight="1" thickBot="1" x14ac:dyDescent="0.25">
      <c r="C7" s="2" t="s">
        <v>186</v>
      </c>
    </row>
    <row r="8" spans="3:18" ht="384" customHeight="1" thickTop="1" thickBot="1" x14ac:dyDescent="0.4">
      <c r="C8" s="137" t="s">
        <v>814</v>
      </c>
      <c r="D8" s="4"/>
      <c r="E8" s="4"/>
      <c r="F8" s="25"/>
      <c r="G8" s="4"/>
      <c r="H8" s="4"/>
      <c r="I8" s="4"/>
      <c r="J8" s="4"/>
      <c r="K8" s="4"/>
      <c r="L8" s="5"/>
      <c r="M8" s="5"/>
      <c r="N8" s="5"/>
      <c r="O8" s="5"/>
      <c r="P8" s="5"/>
      <c r="Q8" s="5"/>
      <c r="R8" s="5"/>
    </row>
    <row r="9" spans="3:18" ht="13.5" thickTop="1" x14ac:dyDescent="0.2"/>
    <row r="10" spans="3:18" ht="23.25" x14ac:dyDescent="0.35">
      <c r="C10" s="49"/>
    </row>
    <row r="11" spans="3:18" ht="13.5" thickBot="1" x14ac:dyDescent="0.25"/>
    <row r="12" spans="3:18" ht="27.75" thickTop="1" thickBot="1" x14ac:dyDescent="0.45">
      <c r="C12" s="138" t="s">
        <v>329</v>
      </c>
    </row>
    <row r="13" spans="3:18" ht="13.5" thickTop="1" x14ac:dyDescent="0.2"/>
    <row r="16" spans="3:18" ht="13.5" thickBot="1" x14ac:dyDescent="0.25"/>
    <row r="17" spans="2:3" ht="30" thickTop="1" thickBot="1" x14ac:dyDescent="0.5">
      <c r="C17" s="6"/>
    </row>
    <row r="18" spans="2:3" ht="13.5" thickTop="1" x14ac:dyDescent="0.2"/>
    <row r="22" spans="2:3" x14ac:dyDescent="0.2">
      <c r="C22" s="7"/>
    </row>
    <row r="23" spans="2:3" ht="20.25" x14ac:dyDescent="0.3">
      <c r="B23" s="2" t="s">
        <v>12</v>
      </c>
      <c r="C23" s="8"/>
    </row>
    <row r="24" spans="2:3" ht="15.75" x14ac:dyDescent="0.25">
      <c r="C24" s="3"/>
    </row>
  </sheetData>
  <phoneticPr fontId="2" type="noConversion"/>
  <pageMargins left="0.74803149606299213" right="0.74803149606299213" top="0.98425196850393704" bottom="0.98425196850393704" header="0.51181102362204722" footer="0.51181102362204722"/>
  <pageSetup paperSize="9" scale="8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B1:B82"/>
  <sheetViews>
    <sheetView topLeftCell="A25" zoomScaleNormal="100" workbookViewId="0">
      <selection activeCell="B26" sqref="B26"/>
    </sheetView>
  </sheetViews>
  <sheetFormatPr defaultRowHeight="12.75" x14ac:dyDescent="0.2"/>
  <cols>
    <col min="2" max="2" width="120.7109375" style="1" customWidth="1"/>
  </cols>
  <sheetData>
    <row r="1" spans="2:2" ht="26.25" x14ac:dyDescent="0.4">
      <c r="B1" s="126" t="s">
        <v>455</v>
      </c>
    </row>
    <row r="2" spans="2:2" ht="15" x14ac:dyDescent="0.25">
      <c r="B2" s="157"/>
    </row>
    <row r="3" spans="2:2" ht="18.75" x14ac:dyDescent="0.3">
      <c r="B3" s="164" t="s">
        <v>621</v>
      </c>
    </row>
    <row r="4" spans="2:2" ht="18.75" x14ac:dyDescent="0.3">
      <c r="B4" s="164"/>
    </row>
    <row r="5" spans="2:2" ht="18.75" x14ac:dyDescent="0.3">
      <c r="B5" s="164" t="s">
        <v>609</v>
      </c>
    </row>
    <row r="6" spans="2:2" ht="18.75" x14ac:dyDescent="0.3">
      <c r="B6" s="164" t="s">
        <v>610</v>
      </c>
    </row>
    <row r="7" spans="2:2" ht="18.75" x14ac:dyDescent="0.3">
      <c r="B7" s="164" t="s">
        <v>622</v>
      </c>
    </row>
    <row r="8" spans="2:2" ht="18.75" x14ac:dyDescent="0.3">
      <c r="B8" s="164" t="s">
        <v>456</v>
      </c>
    </row>
    <row r="9" spans="2:2" ht="18.75" x14ac:dyDescent="0.3">
      <c r="B9" s="164"/>
    </row>
    <row r="10" spans="2:2" ht="18.75" x14ac:dyDescent="0.3">
      <c r="B10" s="164" t="s">
        <v>761</v>
      </c>
    </row>
    <row r="11" spans="2:2" ht="18.75" x14ac:dyDescent="0.3">
      <c r="B11" s="164"/>
    </row>
    <row r="12" spans="2:2" ht="18.75" x14ac:dyDescent="0.3">
      <c r="B12" s="164" t="s">
        <v>611</v>
      </c>
    </row>
    <row r="13" spans="2:2" ht="18.75" x14ac:dyDescent="0.3">
      <c r="B13" s="164"/>
    </row>
    <row r="14" spans="2:2" ht="37.5" x14ac:dyDescent="0.3">
      <c r="B14" s="165" t="s">
        <v>457</v>
      </c>
    </row>
    <row r="15" spans="2:2" ht="18.75" x14ac:dyDescent="0.3">
      <c r="B15" s="164"/>
    </row>
    <row r="16" spans="2:2" ht="39.75" x14ac:dyDescent="0.3">
      <c r="B16" s="164" t="s">
        <v>620</v>
      </c>
    </row>
    <row r="17" spans="2:2" ht="18.75" x14ac:dyDescent="0.3">
      <c r="B17" s="164"/>
    </row>
    <row r="18" spans="2:2" ht="37.5" x14ac:dyDescent="0.3">
      <c r="B18" s="166" t="s">
        <v>612</v>
      </c>
    </row>
    <row r="19" spans="2:2" ht="18.75" x14ac:dyDescent="0.3">
      <c r="B19" s="164"/>
    </row>
    <row r="20" spans="2:2" ht="37.5" x14ac:dyDescent="0.3">
      <c r="B20" s="166" t="s">
        <v>613</v>
      </c>
    </row>
    <row r="21" spans="2:2" ht="18.75" x14ac:dyDescent="0.3">
      <c r="B21" s="166"/>
    </row>
    <row r="22" spans="2:2" ht="18.75" x14ac:dyDescent="0.3">
      <c r="B22" s="166" t="s">
        <v>458</v>
      </c>
    </row>
    <row r="23" spans="2:2" ht="18.75" x14ac:dyDescent="0.3">
      <c r="B23" s="164"/>
    </row>
    <row r="24" spans="2:2" ht="18.75" x14ac:dyDescent="0.3">
      <c r="B24" s="166" t="s">
        <v>459</v>
      </c>
    </row>
    <row r="25" spans="2:2" ht="18.75" x14ac:dyDescent="0.3">
      <c r="B25" s="166"/>
    </row>
    <row r="26" spans="2:2" ht="18.75" x14ac:dyDescent="0.3">
      <c r="B26" s="166" t="s">
        <v>763</v>
      </c>
    </row>
    <row r="27" spans="2:2" ht="18.75" x14ac:dyDescent="0.3">
      <c r="B27" s="166"/>
    </row>
    <row r="28" spans="2:2" ht="37.5" x14ac:dyDescent="0.3">
      <c r="B28" s="166" t="s">
        <v>614</v>
      </c>
    </row>
    <row r="29" spans="2:2" ht="18.75" x14ac:dyDescent="0.3">
      <c r="B29" s="164"/>
    </row>
    <row r="30" spans="2:2" ht="37.5" x14ac:dyDescent="0.3">
      <c r="B30" s="164" t="s">
        <v>460</v>
      </c>
    </row>
    <row r="31" spans="2:2" ht="18.75" x14ac:dyDescent="0.3">
      <c r="B31" s="164"/>
    </row>
    <row r="32" spans="2:2" ht="18.75" x14ac:dyDescent="0.3">
      <c r="B32" s="164" t="s">
        <v>461</v>
      </c>
    </row>
    <row r="33" spans="2:2" ht="18.75" x14ac:dyDescent="0.3">
      <c r="B33" s="164"/>
    </row>
    <row r="34" spans="2:2" ht="18.75" x14ac:dyDescent="0.3">
      <c r="B34" s="167" t="s">
        <v>462</v>
      </c>
    </row>
    <row r="35" spans="2:2" ht="18.75" x14ac:dyDescent="0.3">
      <c r="B35" s="167" t="s">
        <v>463</v>
      </c>
    </row>
    <row r="36" spans="2:2" ht="15" x14ac:dyDescent="0.25">
      <c r="B36" s="158"/>
    </row>
    <row r="37" spans="2:2" ht="15" x14ac:dyDescent="0.25">
      <c r="B37" s="158"/>
    </row>
    <row r="38" spans="2:2" x14ac:dyDescent="0.2">
      <c r="B38" s="159"/>
    </row>
    <row r="39" spans="2:2" ht="15" x14ac:dyDescent="0.25">
      <c r="B39" s="158"/>
    </row>
    <row r="40" spans="2:2" ht="15" x14ac:dyDescent="0.25">
      <c r="B40" s="158"/>
    </row>
    <row r="41" spans="2:2" ht="15" x14ac:dyDescent="0.25">
      <c r="B41" s="158"/>
    </row>
    <row r="42" spans="2:2" ht="15" x14ac:dyDescent="0.25">
      <c r="B42" s="158"/>
    </row>
    <row r="43" spans="2:2" ht="15" x14ac:dyDescent="0.25">
      <c r="B43" s="158"/>
    </row>
    <row r="44" spans="2:2" ht="15" x14ac:dyDescent="0.25">
      <c r="B44" s="158"/>
    </row>
    <row r="45" spans="2:2" ht="15" x14ac:dyDescent="0.25">
      <c r="B45" s="158"/>
    </row>
    <row r="46" spans="2:2" ht="15" x14ac:dyDescent="0.25">
      <c r="B46" s="158"/>
    </row>
    <row r="47" spans="2:2" ht="15" x14ac:dyDescent="0.25">
      <c r="B47" s="158"/>
    </row>
    <row r="48" spans="2:2" ht="15" x14ac:dyDescent="0.25">
      <c r="B48" s="158"/>
    </row>
    <row r="49" spans="2:2" ht="15" x14ac:dyDescent="0.25">
      <c r="B49" s="158"/>
    </row>
    <row r="50" spans="2:2" ht="15" x14ac:dyDescent="0.25">
      <c r="B50" s="158"/>
    </row>
    <row r="51" spans="2:2" ht="15" x14ac:dyDescent="0.25">
      <c r="B51" s="158"/>
    </row>
    <row r="52" spans="2:2" ht="15" x14ac:dyDescent="0.25">
      <c r="B52" s="158"/>
    </row>
    <row r="53" spans="2:2" ht="15" x14ac:dyDescent="0.25">
      <c r="B53" s="158"/>
    </row>
    <row r="54" spans="2:2" ht="15" x14ac:dyDescent="0.25">
      <c r="B54" s="158"/>
    </row>
    <row r="55" spans="2:2" ht="15" x14ac:dyDescent="0.25">
      <c r="B55" s="158"/>
    </row>
    <row r="56" spans="2:2" ht="15" x14ac:dyDescent="0.25">
      <c r="B56" s="158"/>
    </row>
    <row r="57" spans="2:2" ht="15" x14ac:dyDescent="0.25">
      <c r="B57" s="158"/>
    </row>
    <row r="58" spans="2:2" ht="15" x14ac:dyDescent="0.25">
      <c r="B58" s="158"/>
    </row>
    <row r="59" spans="2:2" ht="15" x14ac:dyDescent="0.25">
      <c r="B59" s="158"/>
    </row>
    <row r="60" spans="2:2" ht="15" x14ac:dyDescent="0.25">
      <c r="B60" s="158"/>
    </row>
    <row r="61" spans="2:2" ht="15" x14ac:dyDescent="0.25">
      <c r="B61" s="158"/>
    </row>
    <row r="62" spans="2:2" ht="15" x14ac:dyDescent="0.25">
      <c r="B62" s="158"/>
    </row>
    <row r="63" spans="2:2" ht="15" x14ac:dyDescent="0.25">
      <c r="B63" s="158"/>
    </row>
    <row r="64" spans="2:2" ht="15" x14ac:dyDescent="0.25">
      <c r="B64" s="158"/>
    </row>
    <row r="65" spans="2:2" ht="15" x14ac:dyDescent="0.25">
      <c r="B65" s="158"/>
    </row>
    <row r="66" spans="2:2" ht="15" x14ac:dyDescent="0.25">
      <c r="B66" s="158"/>
    </row>
    <row r="67" spans="2:2" ht="15" x14ac:dyDescent="0.25">
      <c r="B67" s="158"/>
    </row>
    <row r="68" spans="2:2" ht="46.5" x14ac:dyDescent="0.7">
      <c r="B68" s="160"/>
    </row>
    <row r="69" spans="2:2" ht="46.5" x14ac:dyDescent="0.7">
      <c r="B69" s="160"/>
    </row>
    <row r="70" spans="2:2" ht="46.5" x14ac:dyDescent="0.7">
      <c r="B70" s="160"/>
    </row>
    <row r="71" spans="2:2" ht="46.5" x14ac:dyDescent="0.7">
      <c r="B71" s="160"/>
    </row>
    <row r="72" spans="2:2" ht="46.5" x14ac:dyDescent="0.7">
      <c r="B72" s="160"/>
    </row>
    <row r="73" spans="2:2" ht="46.5" x14ac:dyDescent="0.7">
      <c r="B73" s="160"/>
    </row>
    <row r="74" spans="2:2" ht="46.5" x14ac:dyDescent="0.7">
      <c r="B74" s="160"/>
    </row>
    <row r="75" spans="2:2" ht="61.5" x14ac:dyDescent="0.9">
      <c r="B75" s="161"/>
    </row>
    <row r="76" spans="2:2" ht="46.5" x14ac:dyDescent="0.7">
      <c r="B76" s="160"/>
    </row>
    <row r="77" spans="2:2" ht="46.5" x14ac:dyDescent="0.7">
      <c r="B77" s="160"/>
    </row>
    <row r="78" spans="2:2" ht="31.5" x14ac:dyDescent="0.5">
      <c r="B78" s="162"/>
    </row>
    <row r="79" spans="2:2" ht="31.5" x14ac:dyDescent="0.5">
      <c r="B79" s="162"/>
    </row>
    <row r="80" spans="2:2" ht="31.5" x14ac:dyDescent="0.5">
      <c r="B80" s="162"/>
    </row>
    <row r="81" spans="2:2" ht="15" x14ac:dyDescent="0.25">
      <c r="B81" s="158"/>
    </row>
    <row r="82" spans="2:2" ht="15" x14ac:dyDescent="0.25">
      <c r="B82" s="163"/>
    </row>
  </sheetData>
  <pageMargins left="0.70866141732283472" right="0.70866141732283472" top="0.74803149606299213" bottom="0.74803149606299213" header="0.31496062992125984" footer="0.31496062992125984"/>
  <pageSetup paperSize="9" scale="41" orientation="portrait" horizontalDpi="4294967293" verticalDpi="0" r:id="rId1"/>
  <headerFooter>
    <oddHeader>&amp;CReport to BVHMC</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J56"/>
  <sheetViews>
    <sheetView topLeftCell="A28" zoomScaleNormal="100" workbookViewId="0">
      <selection activeCell="H78" sqref="H78"/>
    </sheetView>
  </sheetViews>
  <sheetFormatPr defaultRowHeight="12.75" x14ac:dyDescent="0.2"/>
  <cols>
    <col min="1" max="1" width="24.28515625" style="281" customWidth="1"/>
    <col min="2" max="2" width="14.28515625" style="281" customWidth="1"/>
    <col min="3" max="3" width="11.42578125" style="281" customWidth="1"/>
    <col min="4" max="4" width="12" style="281" customWidth="1"/>
    <col min="5" max="5" width="10" style="281" customWidth="1"/>
    <col min="6" max="6" width="10.140625" style="281" customWidth="1"/>
    <col min="7" max="8" width="12" style="281" customWidth="1"/>
    <col min="9" max="9" width="12.140625" style="281" customWidth="1"/>
    <col min="10" max="10" width="16" style="281" customWidth="1"/>
    <col min="11" max="256" width="9.140625" style="281"/>
    <col min="257" max="257" width="24.28515625" style="281" customWidth="1"/>
    <col min="258" max="258" width="14.28515625" style="281" customWidth="1"/>
    <col min="259" max="259" width="11.42578125" style="281" customWidth="1"/>
    <col min="260" max="260" width="12" style="281" customWidth="1"/>
    <col min="261" max="261" width="10" style="281" customWidth="1"/>
    <col min="262" max="262" width="10.140625" style="281" customWidth="1"/>
    <col min="263" max="264" width="12" style="281" customWidth="1"/>
    <col min="265" max="265" width="12.140625" style="281" customWidth="1"/>
    <col min="266" max="266" width="16" style="281" customWidth="1"/>
    <col min="267" max="512" width="9.140625" style="281"/>
    <col min="513" max="513" width="24.28515625" style="281" customWidth="1"/>
    <col min="514" max="514" width="14.28515625" style="281" customWidth="1"/>
    <col min="515" max="515" width="11.42578125" style="281" customWidth="1"/>
    <col min="516" max="516" width="12" style="281" customWidth="1"/>
    <col min="517" max="517" width="10" style="281" customWidth="1"/>
    <col min="518" max="518" width="10.140625" style="281" customWidth="1"/>
    <col min="519" max="520" width="12" style="281" customWidth="1"/>
    <col min="521" max="521" width="12.140625" style="281" customWidth="1"/>
    <col min="522" max="522" width="16" style="281" customWidth="1"/>
    <col min="523" max="768" width="9.140625" style="281"/>
    <col min="769" max="769" width="24.28515625" style="281" customWidth="1"/>
    <col min="770" max="770" width="14.28515625" style="281" customWidth="1"/>
    <col min="771" max="771" width="11.42578125" style="281" customWidth="1"/>
    <col min="772" max="772" width="12" style="281" customWidth="1"/>
    <col min="773" max="773" width="10" style="281" customWidth="1"/>
    <col min="774" max="774" width="10.140625" style="281" customWidth="1"/>
    <col min="775" max="776" width="12" style="281" customWidth="1"/>
    <col min="777" max="777" width="12.140625" style="281" customWidth="1"/>
    <col min="778" max="778" width="16" style="281" customWidth="1"/>
    <col min="779" max="1024" width="9.140625" style="281"/>
    <col min="1025" max="1025" width="24.28515625" style="281" customWidth="1"/>
    <col min="1026" max="1026" width="14.28515625" style="281" customWidth="1"/>
    <col min="1027" max="1027" width="11.42578125" style="281" customWidth="1"/>
    <col min="1028" max="1028" width="12" style="281" customWidth="1"/>
    <col min="1029" max="1029" width="10" style="281" customWidth="1"/>
    <col min="1030" max="1030" width="10.140625" style="281" customWidth="1"/>
    <col min="1031" max="1032" width="12" style="281" customWidth="1"/>
    <col min="1033" max="1033" width="12.140625" style="281" customWidth="1"/>
    <col min="1034" max="1034" width="16" style="281" customWidth="1"/>
    <col min="1035" max="1280" width="9.140625" style="281"/>
    <col min="1281" max="1281" width="24.28515625" style="281" customWidth="1"/>
    <col min="1282" max="1282" width="14.28515625" style="281" customWidth="1"/>
    <col min="1283" max="1283" width="11.42578125" style="281" customWidth="1"/>
    <col min="1284" max="1284" width="12" style="281" customWidth="1"/>
    <col min="1285" max="1285" width="10" style="281" customWidth="1"/>
    <col min="1286" max="1286" width="10.140625" style="281" customWidth="1"/>
    <col min="1287" max="1288" width="12" style="281" customWidth="1"/>
    <col min="1289" max="1289" width="12.140625" style="281" customWidth="1"/>
    <col min="1290" max="1290" width="16" style="281" customWidth="1"/>
    <col min="1291" max="1536" width="9.140625" style="281"/>
    <col min="1537" max="1537" width="24.28515625" style="281" customWidth="1"/>
    <col min="1538" max="1538" width="14.28515625" style="281" customWidth="1"/>
    <col min="1539" max="1539" width="11.42578125" style="281" customWidth="1"/>
    <col min="1540" max="1540" width="12" style="281" customWidth="1"/>
    <col min="1541" max="1541" width="10" style="281" customWidth="1"/>
    <col min="1542" max="1542" width="10.140625" style="281" customWidth="1"/>
    <col min="1543" max="1544" width="12" style="281" customWidth="1"/>
    <col min="1545" max="1545" width="12.140625" style="281" customWidth="1"/>
    <col min="1546" max="1546" width="16" style="281" customWidth="1"/>
    <col min="1547" max="1792" width="9.140625" style="281"/>
    <col min="1793" max="1793" width="24.28515625" style="281" customWidth="1"/>
    <col min="1794" max="1794" width="14.28515625" style="281" customWidth="1"/>
    <col min="1795" max="1795" width="11.42578125" style="281" customWidth="1"/>
    <col min="1796" max="1796" width="12" style="281" customWidth="1"/>
    <col min="1797" max="1797" width="10" style="281" customWidth="1"/>
    <col min="1798" max="1798" width="10.140625" style="281" customWidth="1"/>
    <col min="1799" max="1800" width="12" style="281" customWidth="1"/>
    <col min="1801" max="1801" width="12.140625" style="281" customWidth="1"/>
    <col min="1802" max="1802" width="16" style="281" customWidth="1"/>
    <col min="1803" max="2048" width="9.140625" style="281"/>
    <col min="2049" max="2049" width="24.28515625" style="281" customWidth="1"/>
    <col min="2050" max="2050" width="14.28515625" style="281" customWidth="1"/>
    <col min="2051" max="2051" width="11.42578125" style="281" customWidth="1"/>
    <col min="2052" max="2052" width="12" style="281" customWidth="1"/>
    <col min="2053" max="2053" width="10" style="281" customWidth="1"/>
    <col min="2054" max="2054" width="10.140625" style="281" customWidth="1"/>
    <col min="2055" max="2056" width="12" style="281" customWidth="1"/>
    <col min="2057" max="2057" width="12.140625" style="281" customWidth="1"/>
    <col min="2058" max="2058" width="16" style="281" customWidth="1"/>
    <col min="2059" max="2304" width="9.140625" style="281"/>
    <col min="2305" max="2305" width="24.28515625" style="281" customWidth="1"/>
    <col min="2306" max="2306" width="14.28515625" style="281" customWidth="1"/>
    <col min="2307" max="2307" width="11.42578125" style="281" customWidth="1"/>
    <col min="2308" max="2308" width="12" style="281" customWidth="1"/>
    <col min="2309" max="2309" width="10" style="281" customWidth="1"/>
    <col min="2310" max="2310" width="10.140625" style="281" customWidth="1"/>
    <col min="2311" max="2312" width="12" style="281" customWidth="1"/>
    <col min="2313" max="2313" width="12.140625" style="281" customWidth="1"/>
    <col min="2314" max="2314" width="16" style="281" customWidth="1"/>
    <col min="2315" max="2560" width="9.140625" style="281"/>
    <col min="2561" max="2561" width="24.28515625" style="281" customWidth="1"/>
    <col min="2562" max="2562" width="14.28515625" style="281" customWidth="1"/>
    <col min="2563" max="2563" width="11.42578125" style="281" customWidth="1"/>
    <col min="2564" max="2564" width="12" style="281" customWidth="1"/>
    <col min="2565" max="2565" width="10" style="281" customWidth="1"/>
    <col min="2566" max="2566" width="10.140625" style="281" customWidth="1"/>
    <col min="2567" max="2568" width="12" style="281" customWidth="1"/>
    <col min="2569" max="2569" width="12.140625" style="281" customWidth="1"/>
    <col min="2570" max="2570" width="16" style="281" customWidth="1"/>
    <col min="2571" max="2816" width="9.140625" style="281"/>
    <col min="2817" max="2817" width="24.28515625" style="281" customWidth="1"/>
    <col min="2818" max="2818" width="14.28515625" style="281" customWidth="1"/>
    <col min="2819" max="2819" width="11.42578125" style="281" customWidth="1"/>
    <col min="2820" max="2820" width="12" style="281" customWidth="1"/>
    <col min="2821" max="2821" width="10" style="281" customWidth="1"/>
    <col min="2822" max="2822" width="10.140625" style="281" customWidth="1"/>
    <col min="2823" max="2824" width="12" style="281" customWidth="1"/>
    <col min="2825" max="2825" width="12.140625" style="281" customWidth="1"/>
    <col min="2826" max="2826" width="16" style="281" customWidth="1"/>
    <col min="2827" max="3072" width="9.140625" style="281"/>
    <col min="3073" max="3073" width="24.28515625" style="281" customWidth="1"/>
    <col min="3074" max="3074" width="14.28515625" style="281" customWidth="1"/>
    <col min="3075" max="3075" width="11.42578125" style="281" customWidth="1"/>
    <col min="3076" max="3076" width="12" style="281" customWidth="1"/>
    <col min="3077" max="3077" width="10" style="281" customWidth="1"/>
    <col min="3078" max="3078" width="10.140625" style="281" customWidth="1"/>
    <col min="3079" max="3080" width="12" style="281" customWidth="1"/>
    <col min="3081" max="3081" width="12.140625" style="281" customWidth="1"/>
    <col min="3082" max="3082" width="16" style="281" customWidth="1"/>
    <col min="3083" max="3328" width="9.140625" style="281"/>
    <col min="3329" max="3329" width="24.28515625" style="281" customWidth="1"/>
    <col min="3330" max="3330" width="14.28515625" style="281" customWidth="1"/>
    <col min="3331" max="3331" width="11.42578125" style="281" customWidth="1"/>
    <col min="3332" max="3332" width="12" style="281" customWidth="1"/>
    <col min="3333" max="3333" width="10" style="281" customWidth="1"/>
    <col min="3334" max="3334" width="10.140625" style="281" customWidth="1"/>
    <col min="3335" max="3336" width="12" style="281" customWidth="1"/>
    <col min="3337" max="3337" width="12.140625" style="281" customWidth="1"/>
    <col min="3338" max="3338" width="16" style="281" customWidth="1"/>
    <col min="3339" max="3584" width="9.140625" style="281"/>
    <col min="3585" max="3585" width="24.28515625" style="281" customWidth="1"/>
    <col min="3586" max="3586" width="14.28515625" style="281" customWidth="1"/>
    <col min="3587" max="3587" width="11.42578125" style="281" customWidth="1"/>
    <col min="3588" max="3588" width="12" style="281" customWidth="1"/>
    <col min="3589" max="3589" width="10" style="281" customWidth="1"/>
    <col min="3590" max="3590" width="10.140625" style="281" customWidth="1"/>
    <col min="3591" max="3592" width="12" style="281" customWidth="1"/>
    <col min="3593" max="3593" width="12.140625" style="281" customWidth="1"/>
    <col min="3594" max="3594" width="16" style="281" customWidth="1"/>
    <col min="3595" max="3840" width="9.140625" style="281"/>
    <col min="3841" max="3841" width="24.28515625" style="281" customWidth="1"/>
    <col min="3842" max="3842" width="14.28515625" style="281" customWidth="1"/>
    <col min="3843" max="3843" width="11.42578125" style="281" customWidth="1"/>
    <col min="3844" max="3844" width="12" style="281" customWidth="1"/>
    <col min="3845" max="3845" width="10" style="281" customWidth="1"/>
    <col min="3846" max="3846" width="10.140625" style="281" customWidth="1"/>
    <col min="3847" max="3848" width="12" style="281" customWidth="1"/>
    <col min="3849" max="3849" width="12.140625" style="281" customWidth="1"/>
    <col min="3850" max="3850" width="16" style="281" customWidth="1"/>
    <col min="3851" max="4096" width="9.140625" style="281"/>
    <col min="4097" max="4097" width="24.28515625" style="281" customWidth="1"/>
    <col min="4098" max="4098" width="14.28515625" style="281" customWidth="1"/>
    <col min="4099" max="4099" width="11.42578125" style="281" customWidth="1"/>
    <col min="4100" max="4100" width="12" style="281" customWidth="1"/>
    <col min="4101" max="4101" width="10" style="281" customWidth="1"/>
    <col min="4102" max="4102" width="10.140625" style="281" customWidth="1"/>
    <col min="4103" max="4104" width="12" style="281" customWidth="1"/>
    <col min="4105" max="4105" width="12.140625" style="281" customWidth="1"/>
    <col min="4106" max="4106" width="16" style="281" customWidth="1"/>
    <col min="4107" max="4352" width="9.140625" style="281"/>
    <col min="4353" max="4353" width="24.28515625" style="281" customWidth="1"/>
    <col min="4354" max="4354" width="14.28515625" style="281" customWidth="1"/>
    <col min="4355" max="4355" width="11.42578125" style="281" customWidth="1"/>
    <col min="4356" max="4356" width="12" style="281" customWidth="1"/>
    <col min="4357" max="4357" width="10" style="281" customWidth="1"/>
    <col min="4358" max="4358" width="10.140625" style="281" customWidth="1"/>
    <col min="4359" max="4360" width="12" style="281" customWidth="1"/>
    <col min="4361" max="4361" width="12.140625" style="281" customWidth="1"/>
    <col min="4362" max="4362" width="16" style="281" customWidth="1"/>
    <col min="4363" max="4608" width="9.140625" style="281"/>
    <col min="4609" max="4609" width="24.28515625" style="281" customWidth="1"/>
    <col min="4610" max="4610" width="14.28515625" style="281" customWidth="1"/>
    <col min="4611" max="4611" width="11.42578125" style="281" customWidth="1"/>
    <col min="4612" max="4612" width="12" style="281" customWidth="1"/>
    <col min="4613" max="4613" width="10" style="281" customWidth="1"/>
    <col min="4614" max="4614" width="10.140625" style="281" customWidth="1"/>
    <col min="4615" max="4616" width="12" style="281" customWidth="1"/>
    <col min="4617" max="4617" width="12.140625" style="281" customWidth="1"/>
    <col min="4618" max="4618" width="16" style="281" customWidth="1"/>
    <col min="4619" max="4864" width="9.140625" style="281"/>
    <col min="4865" max="4865" width="24.28515625" style="281" customWidth="1"/>
    <col min="4866" max="4866" width="14.28515625" style="281" customWidth="1"/>
    <col min="4867" max="4867" width="11.42578125" style="281" customWidth="1"/>
    <col min="4868" max="4868" width="12" style="281" customWidth="1"/>
    <col min="4869" max="4869" width="10" style="281" customWidth="1"/>
    <col min="4870" max="4870" width="10.140625" style="281" customWidth="1"/>
    <col min="4871" max="4872" width="12" style="281" customWidth="1"/>
    <col min="4873" max="4873" width="12.140625" style="281" customWidth="1"/>
    <col min="4874" max="4874" width="16" style="281" customWidth="1"/>
    <col min="4875" max="5120" width="9.140625" style="281"/>
    <col min="5121" max="5121" width="24.28515625" style="281" customWidth="1"/>
    <col min="5122" max="5122" width="14.28515625" style="281" customWidth="1"/>
    <col min="5123" max="5123" width="11.42578125" style="281" customWidth="1"/>
    <col min="5124" max="5124" width="12" style="281" customWidth="1"/>
    <col min="5125" max="5125" width="10" style="281" customWidth="1"/>
    <col min="5126" max="5126" width="10.140625" style="281" customWidth="1"/>
    <col min="5127" max="5128" width="12" style="281" customWidth="1"/>
    <col min="5129" max="5129" width="12.140625" style="281" customWidth="1"/>
    <col min="5130" max="5130" width="16" style="281" customWidth="1"/>
    <col min="5131" max="5376" width="9.140625" style="281"/>
    <col min="5377" max="5377" width="24.28515625" style="281" customWidth="1"/>
    <col min="5378" max="5378" width="14.28515625" style="281" customWidth="1"/>
    <col min="5379" max="5379" width="11.42578125" style="281" customWidth="1"/>
    <col min="5380" max="5380" width="12" style="281" customWidth="1"/>
    <col min="5381" max="5381" width="10" style="281" customWidth="1"/>
    <col min="5382" max="5382" width="10.140625" style="281" customWidth="1"/>
    <col min="5383" max="5384" width="12" style="281" customWidth="1"/>
    <col min="5385" max="5385" width="12.140625" style="281" customWidth="1"/>
    <col min="5386" max="5386" width="16" style="281" customWidth="1"/>
    <col min="5387" max="5632" width="9.140625" style="281"/>
    <col min="5633" max="5633" width="24.28515625" style="281" customWidth="1"/>
    <col min="5634" max="5634" width="14.28515625" style="281" customWidth="1"/>
    <col min="5635" max="5635" width="11.42578125" style="281" customWidth="1"/>
    <col min="5636" max="5636" width="12" style="281" customWidth="1"/>
    <col min="5637" max="5637" width="10" style="281" customWidth="1"/>
    <col min="5638" max="5638" width="10.140625" style="281" customWidth="1"/>
    <col min="5639" max="5640" width="12" style="281" customWidth="1"/>
    <col min="5641" max="5641" width="12.140625" style="281" customWidth="1"/>
    <col min="5642" max="5642" width="16" style="281" customWidth="1"/>
    <col min="5643" max="5888" width="9.140625" style="281"/>
    <col min="5889" max="5889" width="24.28515625" style="281" customWidth="1"/>
    <col min="5890" max="5890" width="14.28515625" style="281" customWidth="1"/>
    <col min="5891" max="5891" width="11.42578125" style="281" customWidth="1"/>
    <col min="5892" max="5892" width="12" style="281" customWidth="1"/>
    <col min="5893" max="5893" width="10" style="281" customWidth="1"/>
    <col min="5894" max="5894" width="10.140625" style="281" customWidth="1"/>
    <col min="5895" max="5896" width="12" style="281" customWidth="1"/>
    <col min="5897" max="5897" width="12.140625" style="281" customWidth="1"/>
    <col min="5898" max="5898" width="16" style="281" customWidth="1"/>
    <col min="5899" max="6144" width="9.140625" style="281"/>
    <col min="6145" max="6145" width="24.28515625" style="281" customWidth="1"/>
    <col min="6146" max="6146" width="14.28515625" style="281" customWidth="1"/>
    <col min="6147" max="6147" width="11.42578125" style="281" customWidth="1"/>
    <col min="6148" max="6148" width="12" style="281" customWidth="1"/>
    <col min="6149" max="6149" width="10" style="281" customWidth="1"/>
    <col min="6150" max="6150" width="10.140625" style="281" customWidth="1"/>
    <col min="6151" max="6152" width="12" style="281" customWidth="1"/>
    <col min="6153" max="6153" width="12.140625" style="281" customWidth="1"/>
    <col min="6154" max="6154" width="16" style="281" customWidth="1"/>
    <col min="6155" max="6400" width="9.140625" style="281"/>
    <col min="6401" max="6401" width="24.28515625" style="281" customWidth="1"/>
    <col min="6402" max="6402" width="14.28515625" style="281" customWidth="1"/>
    <col min="6403" max="6403" width="11.42578125" style="281" customWidth="1"/>
    <col min="6404" max="6404" width="12" style="281" customWidth="1"/>
    <col min="6405" max="6405" width="10" style="281" customWidth="1"/>
    <col min="6406" max="6406" width="10.140625" style="281" customWidth="1"/>
    <col min="6407" max="6408" width="12" style="281" customWidth="1"/>
    <col min="6409" max="6409" width="12.140625" style="281" customWidth="1"/>
    <col min="6410" max="6410" width="16" style="281" customWidth="1"/>
    <col min="6411" max="6656" width="9.140625" style="281"/>
    <col min="6657" max="6657" width="24.28515625" style="281" customWidth="1"/>
    <col min="6658" max="6658" width="14.28515625" style="281" customWidth="1"/>
    <col min="6659" max="6659" width="11.42578125" style="281" customWidth="1"/>
    <col min="6660" max="6660" width="12" style="281" customWidth="1"/>
    <col min="6661" max="6661" width="10" style="281" customWidth="1"/>
    <col min="6662" max="6662" width="10.140625" style="281" customWidth="1"/>
    <col min="6663" max="6664" width="12" style="281" customWidth="1"/>
    <col min="6665" max="6665" width="12.140625" style="281" customWidth="1"/>
    <col min="6666" max="6666" width="16" style="281" customWidth="1"/>
    <col min="6667" max="6912" width="9.140625" style="281"/>
    <col min="6913" max="6913" width="24.28515625" style="281" customWidth="1"/>
    <col min="6914" max="6914" width="14.28515625" style="281" customWidth="1"/>
    <col min="6915" max="6915" width="11.42578125" style="281" customWidth="1"/>
    <col min="6916" max="6916" width="12" style="281" customWidth="1"/>
    <col min="6917" max="6917" width="10" style="281" customWidth="1"/>
    <col min="6918" max="6918" width="10.140625" style="281" customWidth="1"/>
    <col min="6919" max="6920" width="12" style="281" customWidth="1"/>
    <col min="6921" max="6921" width="12.140625" style="281" customWidth="1"/>
    <col min="6922" max="6922" width="16" style="281" customWidth="1"/>
    <col min="6923" max="7168" width="9.140625" style="281"/>
    <col min="7169" max="7169" width="24.28515625" style="281" customWidth="1"/>
    <col min="7170" max="7170" width="14.28515625" style="281" customWidth="1"/>
    <col min="7171" max="7171" width="11.42578125" style="281" customWidth="1"/>
    <col min="7172" max="7172" width="12" style="281" customWidth="1"/>
    <col min="7173" max="7173" width="10" style="281" customWidth="1"/>
    <col min="7174" max="7174" width="10.140625" style="281" customWidth="1"/>
    <col min="7175" max="7176" width="12" style="281" customWidth="1"/>
    <col min="7177" max="7177" width="12.140625" style="281" customWidth="1"/>
    <col min="7178" max="7178" width="16" style="281" customWidth="1"/>
    <col min="7179" max="7424" width="9.140625" style="281"/>
    <col min="7425" max="7425" width="24.28515625" style="281" customWidth="1"/>
    <col min="7426" max="7426" width="14.28515625" style="281" customWidth="1"/>
    <col min="7427" max="7427" width="11.42578125" style="281" customWidth="1"/>
    <col min="7428" max="7428" width="12" style="281" customWidth="1"/>
    <col min="7429" max="7429" width="10" style="281" customWidth="1"/>
    <col min="7430" max="7430" width="10.140625" style="281" customWidth="1"/>
    <col min="7431" max="7432" width="12" style="281" customWidth="1"/>
    <col min="7433" max="7433" width="12.140625" style="281" customWidth="1"/>
    <col min="7434" max="7434" width="16" style="281" customWidth="1"/>
    <col min="7435" max="7680" width="9.140625" style="281"/>
    <col min="7681" max="7681" width="24.28515625" style="281" customWidth="1"/>
    <col min="7682" max="7682" width="14.28515625" style="281" customWidth="1"/>
    <col min="7683" max="7683" width="11.42578125" style="281" customWidth="1"/>
    <col min="7684" max="7684" width="12" style="281" customWidth="1"/>
    <col min="7685" max="7685" width="10" style="281" customWidth="1"/>
    <col min="7686" max="7686" width="10.140625" style="281" customWidth="1"/>
    <col min="7687" max="7688" width="12" style="281" customWidth="1"/>
    <col min="7689" max="7689" width="12.140625" style="281" customWidth="1"/>
    <col min="7690" max="7690" width="16" style="281" customWidth="1"/>
    <col min="7691" max="7936" width="9.140625" style="281"/>
    <col min="7937" max="7937" width="24.28515625" style="281" customWidth="1"/>
    <col min="7938" max="7938" width="14.28515625" style="281" customWidth="1"/>
    <col min="7939" max="7939" width="11.42578125" style="281" customWidth="1"/>
    <col min="7940" max="7940" width="12" style="281" customWidth="1"/>
    <col min="7941" max="7941" width="10" style="281" customWidth="1"/>
    <col min="7942" max="7942" width="10.140625" style="281" customWidth="1"/>
    <col min="7943" max="7944" width="12" style="281" customWidth="1"/>
    <col min="7945" max="7945" width="12.140625" style="281" customWidth="1"/>
    <col min="7946" max="7946" width="16" style="281" customWidth="1"/>
    <col min="7947" max="8192" width="9.140625" style="281"/>
    <col min="8193" max="8193" width="24.28515625" style="281" customWidth="1"/>
    <col min="8194" max="8194" width="14.28515625" style="281" customWidth="1"/>
    <col min="8195" max="8195" width="11.42578125" style="281" customWidth="1"/>
    <col min="8196" max="8196" width="12" style="281" customWidth="1"/>
    <col min="8197" max="8197" width="10" style="281" customWidth="1"/>
    <col min="8198" max="8198" width="10.140625" style="281" customWidth="1"/>
    <col min="8199" max="8200" width="12" style="281" customWidth="1"/>
    <col min="8201" max="8201" width="12.140625" style="281" customWidth="1"/>
    <col min="8202" max="8202" width="16" style="281" customWidth="1"/>
    <col min="8203" max="8448" width="9.140625" style="281"/>
    <col min="8449" max="8449" width="24.28515625" style="281" customWidth="1"/>
    <col min="8450" max="8450" width="14.28515625" style="281" customWidth="1"/>
    <col min="8451" max="8451" width="11.42578125" style="281" customWidth="1"/>
    <col min="8452" max="8452" width="12" style="281" customWidth="1"/>
    <col min="8453" max="8453" width="10" style="281" customWidth="1"/>
    <col min="8454" max="8454" width="10.140625" style="281" customWidth="1"/>
    <col min="8455" max="8456" width="12" style="281" customWidth="1"/>
    <col min="8457" max="8457" width="12.140625" style="281" customWidth="1"/>
    <col min="8458" max="8458" width="16" style="281" customWidth="1"/>
    <col min="8459" max="8704" width="9.140625" style="281"/>
    <col min="8705" max="8705" width="24.28515625" style="281" customWidth="1"/>
    <col min="8706" max="8706" width="14.28515625" style="281" customWidth="1"/>
    <col min="8707" max="8707" width="11.42578125" style="281" customWidth="1"/>
    <col min="8708" max="8708" width="12" style="281" customWidth="1"/>
    <col min="8709" max="8709" width="10" style="281" customWidth="1"/>
    <col min="8710" max="8710" width="10.140625" style="281" customWidth="1"/>
    <col min="8711" max="8712" width="12" style="281" customWidth="1"/>
    <col min="8713" max="8713" width="12.140625" style="281" customWidth="1"/>
    <col min="8714" max="8714" width="16" style="281" customWidth="1"/>
    <col min="8715" max="8960" width="9.140625" style="281"/>
    <col min="8961" max="8961" width="24.28515625" style="281" customWidth="1"/>
    <col min="8962" max="8962" width="14.28515625" style="281" customWidth="1"/>
    <col min="8963" max="8963" width="11.42578125" style="281" customWidth="1"/>
    <col min="8964" max="8964" width="12" style="281" customWidth="1"/>
    <col min="8965" max="8965" width="10" style="281" customWidth="1"/>
    <col min="8966" max="8966" width="10.140625" style="281" customWidth="1"/>
    <col min="8967" max="8968" width="12" style="281" customWidth="1"/>
    <col min="8969" max="8969" width="12.140625" style="281" customWidth="1"/>
    <col min="8970" max="8970" width="16" style="281" customWidth="1"/>
    <col min="8971" max="9216" width="9.140625" style="281"/>
    <col min="9217" max="9217" width="24.28515625" style="281" customWidth="1"/>
    <col min="9218" max="9218" width="14.28515625" style="281" customWidth="1"/>
    <col min="9219" max="9219" width="11.42578125" style="281" customWidth="1"/>
    <col min="9220" max="9220" width="12" style="281" customWidth="1"/>
    <col min="9221" max="9221" width="10" style="281" customWidth="1"/>
    <col min="9222" max="9222" width="10.140625" style="281" customWidth="1"/>
    <col min="9223" max="9224" width="12" style="281" customWidth="1"/>
    <col min="9225" max="9225" width="12.140625" style="281" customWidth="1"/>
    <col min="9226" max="9226" width="16" style="281" customWidth="1"/>
    <col min="9227" max="9472" width="9.140625" style="281"/>
    <col min="9473" max="9473" width="24.28515625" style="281" customWidth="1"/>
    <col min="9474" max="9474" width="14.28515625" style="281" customWidth="1"/>
    <col min="9475" max="9475" width="11.42578125" style="281" customWidth="1"/>
    <col min="9476" max="9476" width="12" style="281" customWidth="1"/>
    <col min="9477" max="9477" width="10" style="281" customWidth="1"/>
    <col min="9478" max="9478" width="10.140625" style="281" customWidth="1"/>
    <col min="9479" max="9480" width="12" style="281" customWidth="1"/>
    <col min="9481" max="9481" width="12.140625" style="281" customWidth="1"/>
    <col min="9482" max="9482" width="16" style="281" customWidth="1"/>
    <col min="9483" max="9728" width="9.140625" style="281"/>
    <col min="9729" max="9729" width="24.28515625" style="281" customWidth="1"/>
    <col min="9730" max="9730" width="14.28515625" style="281" customWidth="1"/>
    <col min="9731" max="9731" width="11.42578125" style="281" customWidth="1"/>
    <col min="9732" max="9732" width="12" style="281" customWidth="1"/>
    <col min="9733" max="9733" width="10" style="281" customWidth="1"/>
    <col min="9734" max="9734" width="10.140625" style="281" customWidth="1"/>
    <col min="9735" max="9736" width="12" style="281" customWidth="1"/>
    <col min="9737" max="9737" width="12.140625" style="281" customWidth="1"/>
    <col min="9738" max="9738" width="16" style="281" customWidth="1"/>
    <col min="9739" max="9984" width="9.140625" style="281"/>
    <col min="9985" max="9985" width="24.28515625" style="281" customWidth="1"/>
    <col min="9986" max="9986" width="14.28515625" style="281" customWidth="1"/>
    <col min="9987" max="9987" width="11.42578125" style="281" customWidth="1"/>
    <col min="9988" max="9988" width="12" style="281" customWidth="1"/>
    <col min="9989" max="9989" width="10" style="281" customWidth="1"/>
    <col min="9990" max="9990" width="10.140625" style="281" customWidth="1"/>
    <col min="9991" max="9992" width="12" style="281" customWidth="1"/>
    <col min="9993" max="9993" width="12.140625" style="281" customWidth="1"/>
    <col min="9994" max="9994" width="16" style="281" customWidth="1"/>
    <col min="9995" max="10240" width="9.140625" style="281"/>
    <col min="10241" max="10241" width="24.28515625" style="281" customWidth="1"/>
    <col min="10242" max="10242" width="14.28515625" style="281" customWidth="1"/>
    <col min="10243" max="10243" width="11.42578125" style="281" customWidth="1"/>
    <col min="10244" max="10244" width="12" style="281" customWidth="1"/>
    <col min="10245" max="10245" width="10" style="281" customWidth="1"/>
    <col min="10246" max="10246" width="10.140625" style="281" customWidth="1"/>
    <col min="10247" max="10248" width="12" style="281" customWidth="1"/>
    <col min="10249" max="10249" width="12.140625" style="281" customWidth="1"/>
    <col min="10250" max="10250" width="16" style="281" customWidth="1"/>
    <col min="10251" max="10496" width="9.140625" style="281"/>
    <col min="10497" max="10497" width="24.28515625" style="281" customWidth="1"/>
    <col min="10498" max="10498" width="14.28515625" style="281" customWidth="1"/>
    <col min="10499" max="10499" width="11.42578125" style="281" customWidth="1"/>
    <col min="10500" max="10500" width="12" style="281" customWidth="1"/>
    <col min="10501" max="10501" width="10" style="281" customWidth="1"/>
    <col min="10502" max="10502" width="10.140625" style="281" customWidth="1"/>
    <col min="10503" max="10504" width="12" style="281" customWidth="1"/>
    <col min="10505" max="10505" width="12.140625" style="281" customWidth="1"/>
    <col min="10506" max="10506" width="16" style="281" customWidth="1"/>
    <col min="10507" max="10752" width="9.140625" style="281"/>
    <col min="10753" max="10753" width="24.28515625" style="281" customWidth="1"/>
    <col min="10754" max="10754" width="14.28515625" style="281" customWidth="1"/>
    <col min="10755" max="10755" width="11.42578125" style="281" customWidth="1"/>
    <col min="10756" max="10756" width="12" style="281" customWidth="1"/>
    <col min="10757" max="10757" width="10" style="281" customWidth="1"/>
    <col min="10758" max="10758" width="10.140625" style="281" customWidth="1"/>
    <col min="10759" max="10760" width="12" style="281" customWidth="1"/>
    <col min="10761" max="10761" width="12.140625" style="281" customWidth="1"/>
    <col min="10762" max="10762" width="16" style="281" customWidth="1"/>
    <col min="10763" max="11008" width="9.140625" style="281"/>
    <col min="11009" max="11009" width="24.28515625" style="281" customWidth="1"/>
    <col min="11010" max="11010" width="14.28515625" style="281" customWidth="1"/>
    <col min="11011" max="11011" width="11.42578125" style="281" customWidth="1"/>
    <col min="11012" max="11012" width="12" style="281" customWidth="1"/>
    <col min="11013" max="11013" width="10" style="281" customWidth="1"/>
    <col min="11014" max="11014" width="10.140625" style="281" customWidth="1"/>
    <col min="11015" max="11016" width="12" style="281" customWidth="1"/>
    <col min="11017" max="11017" width="12.140625" style="281" customWidth="1"/>
    <col min="11018" max="11018" width="16" style="281" customWidth="1"/>
    <col min="11019" max="11264" width="9.140625" style="281"/>
    <col min="11265" max="11265" width="24.28515625" style="281" customWidth="1"/>
    <col min="11266" max="11266" width="14.28515625" style="281" customWidth="1"/>
    <col min="11267" max="11267" width="11.42578125" style="281" customWidth="1"/>
    <col min="11268" max="11268" width="12" style="281" customWidth="1"/>
    <col min="11269" max="11269" width="10" style="281" customWidth="1"/>
    <col min="11270" max="11270" width="10.140625" style="281" customWidth="1"/>
    <col min="11271" max="11272" width="12" style="281" customWidth="1"/>
    <col min="11273" max="11273" width="12.140625" style="281" customWidth="1"/>
    <col min="11274" max="11274" width="16" style="281" customWidth="1"/>
    <col min="11275" max="11520" width="9.140625" style="281"/>
    <col min="11521" max="11521" width="24.28515625" style="281" customWidth="1"/>
    <col min="11522" max="11522" width="14.28515625" style="281" customWidth="1"/>
    <col min="11523" max="11523" width="11.42578125" style="281" customWidth="1"/>
    <col min="11524" max="11524" width="12" style="281" customWidth="1"/>
    <col min="11525" max="11525" width="10" style="281" customWidth="1"/>
    <col min="11526" max="11526" width="10.140625" style="281" customWidth="1"/>
    <col min="11527" max="11528" width="12" style="281" customWidth="1"/>
    <col min="11529" max="11529" width="12.140625" style="281" customWidth="1"/>
    <col min="11530" max="11530" width="16" style="281" customWidth="1"/>
    <col min="11531" max="11776" width="9.140625" style="281"/>
    <col min="11777" max="11777" width="24.28515625" style="281" customWidth="1"/>
    <col min="11778" max="11778" width="14.28515625" style="281" customWidth="1"/>
    <col min="11779" max="11779" width="11.42578125" style="281" customWidth="1"/>
    <col min="11780" max="11780" width="12" style="281" customWidth="1"/>
    <col min="11781" max="11781" width="10" style="281" customWidth="1"/>
    <col min="11782" max="11782" width="10.140625" style="281" customWidth="1"/>
    <col min="11783" max="11784" width="12" style="281" customWidth="1"/>
    <col min="11785" max="11785" width="12.140625" style="281" customWidth="1"/>
    <col min="11786" max="11786" width="16" style="281" customWidth="1"/>
    <col min="11787" max="12032" width="9.140625" style="281"/>
    <col min="12033" max="12033" width="24.28515625" style="281" customWidth="1"/>
    <col min="12034" max="12034" width="14.28515625" style="281" customWidth="1"/>
    <col min="12035" max="12035" width="11.42578125" style="281" customWidth="1"/>
    <col min="12036" max="12036" width="12" style="281" customWidth="1"/>
    <col min="12037" max="12037" width="10" style="281" customWidth="1"/>
    <col min="12038" max="12038" width="10.140625" style="281" customWidth="1"/>
    <col min="12039" max="12040" width="12" style="281" customWidth="1"/>
    <col min="12041" max="12041" width="12.140625" style="281" customWidth="1"/>
    <col min="12042" max="12042" width="16" style="281" customWidth="1"/>
    <col min="12043" max="12288" width="9.140625" style="281"/>
    <col min="12289" max="12289" width="24.28515625" style="281" customWidth="1"/>
    <col min="12290" max="12290" width="14.28515625" style="281" customWidth="1"/>
    <col min="12291" max="12291" width="11.42578125" style="281" customWidth="1"/>
    <col min="12292" max="12292" width="12" style="281" customWidth="1"/>
    <col min="12293" max="12293" width="10" style="281" customWidth="1"/>
    <col min="12294" max="12294" width="10.140625" style="281" customWidth="1"/>
    <col min="12295" max="12296" width="12" style="281" customWidth="1"/>
    <col min="12297" max="12297" width="12.140625" style="281" customWidth="1"/>
    <col min="12298" max="12298" width="16" style="281" customWidth="1"/>
    <col min="12299" max="12544" width="9.140625" style="281"/>
    <col min="12545" max="12545" width="24.28515625" style="281" customWidth="1"/>
    <col min="12546" max="12546" width="14.28515625" style="281" customWidth="1"/>
    <col min="12547" max="12547" width="11.42578125" style="281" customWidth="1"/>
    <col min="12548" max="12548" width="12" style="281" customWidth="1"/>
    <col min="12549" max="12549" width="10" style="281" customWidth="1"/>
    <col min="12550" max="12550" width="10.140625" style="281" customWidth="1"/>
    <col min="12551" max="12552" width="12" style="281" customWidth="1"/>
    <col min="12553" max="12553" width="12.140625" style="281" customWidth="1"/>
    <col min="12554" max="12554" width="16" style="281" customWidth="1"/>
    <col min="12555" max="12800" width="9.140625" style="281"/>
    <col min="12801" max="12801" width="24.28515625" style="281" customWidth="1"/>
    <col min="12802" max="12802" width="14.28515625" style="281" customWidth="1"/>
    <col min="12803" max="12803" width="11.42578125" style="281" customWidth="1"/>
    <col min="12804" max="12804" width="12" style="281" customWidth="1"/>
    <col min="12805" max="12805" width="10" style="281" customWidth="1"/>
    <col min="12806" max="12806" width="10.140625" style="281" customWidth="1"/>
    <col min="12807" max="12808" width="12" style="281" customWidth="1"/>
    <col min="12809" max="12809" width="12.140625" style="281" customWidth="1"/>
    <col min="12810" max="12810" width="16" style="281" customWidth="1"/>
    <col min="12811" max="13056" width="9.140625" style="281"/>
    <col min="13057" max="13057" width="24.28515625" style="281" customWidth="1"/>
    <col min="13058" max="13058" width="14.28515625" style="281" customWidth="1"/>
    <col min="13059" max="13059" width="11.42578125" style="281" customWidth="1"/>
    <col min="13060" max="13060" width="12" style="281" customWidth="1"/>
    <col min="13061" max="13061" width="10" style="281" customWidth="1"/>
    <col min="13062" max="13062" width="10.140625" style="281" customWidth="1"/>
    <col min="13063" max="13064" width="12" style="281" customWidth="1"/>
    <col min="13065" max="13065" width="12.140625" style="281" customWidth="1"/>
    <col min="13066" max="13066" width="16" style="281" customWidth="1"/>
    <col min="13067" max="13312" width="9.140625" style="281"/>
    <col min="13313" max="13313" width="24.28515625" style="281" customWidth="1"/>
    <col min="13314" max="13314" width="14.28515625" style="281" customWidth="1"/>
    <col min="13315" max="13315" width="11.42578125" style="281" customWidth="1"/>
    <col min="13316" max="13316" width="12" style="281" customWidth="1"/>
    <col min="13317" max="13317" width="10" style="281" customWidth="1"/>
    <col min="13318" max="13318" width="10.140625" style="281" customWidth="1"/>
    <col min="13319" max="13320" width="12" style="281" customWidth="1"/>
    <col min="13321" max="13321" width="12.140625" style="281" customWidth="1"/>
    <col min="13322" max="13322" width="16" style="281" customWidth="1"/>
    <col min="13323" max="13568" width="9.140625" style="281"/>
    <col min="13569" max="13569" width="24.28515625" style="281" customWidth="1"/>
    <col min="13570" max="13570" width="14.28515625" style="281" customWidth="1"/>
    <col min="13571" max="13571" width="11.42578125" style="281" customWidth="1"/>
    <col min="13572" max="13572" width="12" style="281" customWidth="1"/>
    <col min="13573" max="13573" width="10" style="281" customWidth="1"/>
    <col min="13574" max="13574" width="10.140625" style="281" customWidth="1"/>
    <col min="13575" max="13576" width="12" style="281" customWidth="1"/>
    <col min="13577" max="13577" width="12.140625" style="281" customWidth="1"/>
    <col min="13578" max="13578" width="16" style="281" customWidth="1"/>
    <col min="13579" max="13824" width="9.140625" style="281"/>
    <col min="13825" max="13825" width="24.28515625" style="281" customWidth="1"/>
    <col min="13826" max="13826" width="14.28515625" style="281" customWidth="1"/>
    <col min="13827" max="13827" width="11.42578125" style="281" customWidth="1"/>
    <col min="13828" max="13828" width="12" style="281" customWidth="1"/>
    <col min="13829" max="13829" width="10" style="281" customWidth="1"/>
    <col min="13830" max="13830" width="10.140625" style="281" customWidth="1"/>
    <col min="13831" max="13832" width="12" style="281" customWidth="1"/>
    <col min="13833" max="13833" width="12.140625" style="281" customWidth="1"/>
    <col min="13834" max="13834" width="16" style="281" customWidth="1"/>
    <col min="13835" max="14080" width="9.140625" style="281"/>
    <col min="14081" max="14081" width="24.28515625" style="281" customWidth="1"/>
    <col min="14082" max="14082" width="14.28515625" style="281" customWidth="1"/>
    <col min="14083" max="14083" width="11.42578125" style="281" customWidth="1"/>
    <col min="14084" max="14084" width="12" style="281" customWidth="1"/>
    <col min="14085" max="14085" width="10" style="281" customWidth="1"/>
    <col min="14086" max="14086" width="10.140625" style="281" customWidth="1"/>
    <col min="14087" max="14088" width="12" style="281" customWidth="1"/>
    <col min="14089" max="14089" width="12.140625" style="281" customWidth="1"/>
    <col min="14090" max="14090" width="16" style="281" customWidth="1"/>
    <col min="14091" max="14336" width="9.140625" style="281"/>
    <col min="14337" max="14337" width="24.28515625" style="281" customWidth="1"/>
    <col min="14338" max="14338" width="14.28515625" style="281" customWidth="1"/>
    <col min="14339" max="14339" width="11.42578125" style="281" customWidth="1"/>
    <col min="14340" max="14340" width="12" style="281" customWidth="1"/>
    <col min="14341" max="14341" width="10" style="281" customWidth="1"/>
    <col min="14342" max="14342" width="10.140625" style="281" customWidth="1"/>
    <col min="14343" max="14344" width="12" style="281" customWidth="1"/>
    <col min="14345" max="14345" width="12.140625" style="281" customWidth="1"/>
    <col min="14346" max="14346" width="16" style="281" customWidth="1"/>
    <col min="14347" max="14592" width="9.140625" style="281"/>
    <col min="14593" max="14593" width="24.28515625" style="281" customWidth="1"/>
    <col min="14594" max="14594" width="14.28515625" style="281" customWidth="1"/>
    <col min="14595" max="14595" width="11.42578125" style="281" customWidth="1"/>
    <col min="14596" max="14596" width="12" style="281" customWidth="1"/>
    <col min="14597" max="14597" width="10" style="281" customWidth="1"/>
    <col min="14598" max="14598" width="10.140625" style="281" customWidth="1"/>
    <col min="14599" max="14600" width="12" style="281" customWidth="1"/>
    <col min="14601" max="14601" width="12.140625" style="281" customWidth="1"/>
    <col min="14602" max="14602" width="16" style="281" customWidth="1"/>
    <col min="14603" max="14848" width="9.140625" style="281"/>
    <col min="14849" max="14849" width="24.28515625" style="281" customWidth="1"/>
    <col min="14850" max="14850" width="14.28515625" style="281" customWidth="1"/>
    <col min="14851" max="14851" width="11.42578125" style="281" customWidth="1"/>
    <col min="14852" max="14852" width="12" style="281" customWidth="1"/>
    <col min="14853" max="14853" width="10" style="281" customWidth="1"/>
    <col min="14854" max="14854" width="10.140625" style="281" customWidth="1"/>
    <col min="14855" max="14856" width="12" style="281" customWidth="1"/>
    <col min="14857" max="14857" width="12.140625" style="281" customWidth="1"/>
    <col min="14858" max="14858" width="16" style="281" customWidth="1"/>
    <col min="14859" max="15104" width="9.140625" style="281"/>
    <col min="15105" max="15105" width="24.28515625" style="281" customWidth="1"/>
    <col min="15106" max="15106" width="14.28515625" style="281" customWidth="1"/>
    <col min="15107" max="15107" width="11.42578125" style="281" customWidth="1"/>
    <col min="15108" max="15108" width="12" style="281" customWidth="1"/>
    <col min="15109" max="15109" width="10" style="281" customWidth="1"/>
    <col min="15110" max="15110" width="10.140625" style="281" customWidth="1"/>
    <col min="15111" max="15112" width="12" style="281" customWidth="1"/>
    <col min="15113" max="15113" width="12.140625" style="281" customWidth="1"/>
    <col min="15114" max="15114" width="16" style="281" customWidth="1"/>
    <col min="15115" max="15360" width="9.140625" style="281"/>
    <col min="15361" max="15361" width="24.28515625" style="281" customWidth="1"/>
    <col min="15362" max="15362" width="14.28515625" style="281" customWidth="1"/>
    <col min="15363" max="15363" width="11.42578125" style="281" customWidth="1"/>
    <col min="15364" max="15364" width="12" style="281" customWidth="1"/>
    <col min="15365" max="15365" width="10" style="281" customWidth="1"/>
    <col min="15366" max="15366" width="10.140625" style="281" customWidth="1"/>
    <col min="15367" max="15368" width="12" style="281" customWidth="1"/>
    <col min="15369" max="15369" width="12.140625" style="281" customWidth="1"/>
    <col min="15370" max="15370" width="16" style="281" customWidth="1"/>
    <col min="15371" max="15616" width="9.140625" style="281"/>
    <col min="15617" max="15617" width="24.28515625" style="281" customWidth="1"/>
    <col min="15618" max="15618" width="14.28515625" style="281" customWidth="1"/>
    <col min="15619" max="15619" width="11.42578125" style="281" customWidth="1"/>
    <col min="15620" max="15620" width="12" style="281" customWidth="1"/>
    <col min="15621" max="15621" width="10" style="281" customWidth="1"/>
    <col min="15622" max="15622" width="10.140625" style="281" customWidth="1"/>
    <col min="15623" max="15624" width="12" style="281" customWidth="1"/>
    <col min="15625" max="15625" width="12.140625" style="281" customWidth="1"/>
    <col min="15626" max="15626" width="16" style="281" customWidth="1"/>
    <col min="15627" max="15872" width="9.140625" style="281"/>
    <col min="15873" max="15873" width="24.28515625" style="281" customWidth="1"/>
    <col min="15874" max="15874" width="14.28515625" style="281" customWidth="1"/>
    <col min="15875" max="15875" width="11.42578125" style="281" customWidth="1"/>
    <col min="15876" max="15876" width="12" style="281" customWidth="1"/>
    <col min="15877" max="15877" width="10" style="281" customWidth="1"/>
    <col min="15878" max="15878" width="10.140625" style="281" customWidth="1"/>
    <col min="15879" max="15880" width="12" style="281" customWidth="1"/>
    <col min="15881" max="15881" width="12.140625" style="281" customWidth="1"/>
    <col min="15882" max="15882" width="16" style="281" customWidth="1"/>
    <col min="15883" max="16128" width="9.140625" style="281"/>
    <col min="16129" max="16129" width="24.28515625" style="281" customWidth="1"/>
    <col min="16130" max="16130" width="14.28515625" style="281" customWidth="1"/>
    <col min="16131" max="16131" width="11.42578125" style="281" customWidth="1"/>
    <col min="16132" max="16132" width="12" style="281" customWidth="1"/>
    <col min="16133" max="16133" width="10" style="281" customWidth="1"/>
    <col min="16134" max="16134" width="10.140625" style="281" customWidth="1"/>
    <col min="16135" max="16136" width="12" style="281" customWidth="1"/>
    <col min="16137" max="16137" width="12.140625" style="281" customWidth="1"/>
    <col min="16138" max="16138" width="16" style="281" customWidth="1"/>
    <col min="16139" max="16384" width="9.140625" style="281"/>
  </cols>
  <sheetData>
    <row r="1" spans="1:10" x14ac:dyDescent="0.2">
      <c r="A1" s="82" t="s">
        <v>464</v>
      </c>
      <c r="B1" s="82" t="s">
        <v>465</v>
      </c>
      <c r="C1" s="84" t="s">
        <v>466</v>
      </c>
      <c r="D1" s="82" t="s">
        <v>467</v>
      </c>
      <c r="E1" s="82" t="s">
        <v>468</v>
      </c>
      <c r="F1" s="82" t="s">
        <v>762</v>
      </c>
      <c r="G1" s="91" t="s">
        <v>606</v>
      </c>
      <c r="H1" s="91" t="s">
        <v>618</v>
      </c>
      <c r="I1" s="82" t="s">
        <v>469</v>
      </c>
      <c r="J1" s="143" t="s">
        <v>470</v>
      </c>
    </row>
    <row r="2" spans="1:10" x14ac:dyDescent="0.2">
      <c r="A2" s="82" t="s">
        <v>471</v>
      </c>
      <c r="B2" s="82" t="s">
        <v>472</v>
      </c>
      <c r="C2" s="84" t="s">
        <v>473</v>
      </c>
      <c r="D2" s="82" t="s">
        <v>474</v>
      </c>
      <c r="E2" s="82" t="s">
        <v>475</v>
      </c>
      <c r="F2" s="82" t="s">
        <v>607</v>
      </c>
      <c r="G2" s="91" t="s">
        <v>608</v>
      </c>
      <c r="H2" s="91"/>
      <c r="I2" s="82"/>
      <c r="J2" s="143"/>
    </row>
    <row r="3" spans="1:10" x14ac:dyDescent="0.2">
      <c r="A3" s="82" t="s">
        <v>470</v>
      </c>
      <c r="B3" s="82"/>
      <c r="C3" s="82"/>
      <c r="D3" s="84"/>
      <c r="E3" s="82"/>
      <c r="F3" s="82"/>
      <c r="G3" s="82"/>
      <c r="H3" s="83">
        <v>42451</v>
      </c>
      <c r="I3" s="82"/>
      <c r="J3" s="85"/>
    </row>
    <row r="4" spans="1:10" x14ac:dyDescent="0.2">
      <c r="A4" s="86">
        <v>42463</v>
      </c>
      <c r="B4" s="87"/>
      <c r="C4" s="87">
        <v>42463</v>
      </c>
      <c r="D4" s="100"/>
      <c r="E4" s="88"/>
      <c r="F4" s="88"/>
      <c r="G4" s="87"/>
      <c r="H4" s="87"/>
      <c r="I4" s="87"/>
      <c r="J4" s="89"/>
    </row>
    <row r="5" spans="1:10" x14ac:dyDescent="0.2">
      <c r="A5" s="90">
        <v>42470</v>
      </c>
      <c r="B5" s="92"/>
      <c r="C5" s="92">
        <v>42470</v>
      </c>
      <c r="D5" s="100"/>
      <c r="E5" s="93"/>
      <c r="F5" s="93"/>
      <c r="G5" s="99"/>
      <c r="H5" s="99"/>
      <c r="I5" s="92"/>
      <c r="J5" s="94"/>
    </row>
    <row r="6" spans="1:10" x14ac:dyDescent="0.2">
      <c r="A6" s="86">
        <v>42477</v>
      </c>
      <c r="B6" s="92"/>
      <c r="C6" s="92">
        <v>42484</v>
      </c>
      <c r="D6" s="99"/>
      <c r="E6" s="93"/>
      <c r="F6" s="93"/>
      <c r="G6" s="92"/>
      <c r="H6" s="92"/>
      <c r="I6" s="92"/>
      <c r="J6" s="94"/>
    </row>
    <row r="7" spans="1:10" x14ac:dyDescent="0.2">
      <c r="A7" s="90">
        <v>42484</v>
      </c>
      <c r="B7" s="92"/>
      <c r="C7" s="282">
        <v>42490</v>
      </c>
      <c r="D7" s="99"/>
      <c r="E7" s="93"/>
      <c r="F7" s="93"/>
      <c r="G7" s="92"/>
      <c r="H7" s="92"/>
      <c r="I7" s="92"/>
      <c r="J7" s="94"/>
    </row>
    <row r="8" spans="1:10" x14ac:dyDescent="0.2">
      <c r="A8" s="86">
        <v>42491</v>
      </c>
      <c r="B8" s="92"/>
      <c r="C8" s="92"/>
      <c r="D8" s="100"/>
      <c r="E8" s="96"/>
      <c r="F8" s="144"/>
      <c r="G8" s="97"/>
      <c r="H8" s="97"/>
      <c r="I8" s="92"/>
      <c r="J8" s="94"/>
    </row>
    <row r="9" spans="1:10" x14ac:dyDescent="0.2">
      <c r="A9" s="90">
        <v>42498</v>
      </c>
      <c r="B9" s="92"/>
      <c r="C9" s="92"/>
      <c r="D9" s="99"/>
      <c r="E9" s="96"/>
      <c r="F9" s="96"/>
      <c r="G9" s="92"/>
      <c r="H9" s="92"/>
      <c r="I9" s="92"/>
      <c r="J9" s="94"/>
    </row>
    <row r="10" spans="1:10" x14ac:dyDescent="0.2">
      <c r="A10" s="86">
        <v>42505</v>
      </c>
      <c r="B10" s="92"/>
      <c r="C10" s="92"/>
      <c r="D10" s="95"/>
      <c r="E10" s="96"/>
      <c r="F10" s="144"/>
      <c r="G10" s="97"/>
      <c r="H10" s="97"/>
      <c r="I10" s="92"/>
      <c r="J10" s="94"/>
    </row>
    <row r="11" spans="1:10" x14ac:dyDescent="0.2">
      <c r="A11" s="90">
        <v>42512</v>
      </c>
      <c r="B11" s="92"/>
      <c r="C11" s="92"/>
      <c r="D11" s="95"/>
      <c r="E11" s="96"/>
      <c r="F11" s="144"/>
      <c r="G11" s="97"/>
      <c r="H11" s="97"/>
      <c r="I11" s="92"/>
      <c r="J11" s="94"/>
    </row>
    <row r="12" spans="1:10" x14ac:dyDescent="0.2">
      <c r="A12" s="86">
        <v>42519</v>
      </c>
      <c r="B12" s="92"/>
      <c r="C12" s="92"/>
      <c r="D12" s="95"/>
      <c r="E12" s="98"/>
      <c r="F12" s="145"/>
      <c r="G12" s="97"/>
      <c r="H12" s="97"/>
      <c r="I12" s="92"/>
      <c r="J12" s="94"/>
    </row>
    <row r="13" spans="1:10" x14ac:dyDescent="0.2">
      <c r="A13" s="90">
        <v>42526</v>
      </c>
      <c r="B13" s="92"/>
      <c r="C13" s="92"/>
      <c r="D13" s="93"/>
      <c r="E13" s="88"/>
      <c r="F13" s="88"/>
      <c r="G13" s="92">
        <v>42526</v>
      </c>
      <c r="H13" s="92"/>
      <c r="I13" s="92"/>
      <c r="J13" s="94"/>
    </row>
    <row r="14" spans="1:10" x14ac:dyDescent="0.2">
      <c r="A14" s="86">
        <v>42533</v>
      </c>
      <c r="B14" s="92"/>
      <c r="C14" s="92"/>
      <c r="D14" s="93"/>
      <c r="E14" s="93"/>
      <c r="F14" s="93"/>
      <c r="G14" s="92">
        <v>42532</v>
      </c>
      <c r="H14" s="92"/>
      <c r="I14" s="92"/>
      <c r="J14" s="94"/>
    </row>
    <row r="15" spans="1:10" x14ac:dyDescent="0.2">
      <c r="A15" s="90">
        <v>42540</v>
      </c>
      <c r="B15" s="92"/>
      <c r="C15" s="92"/>
      <c r="D15" s="93"/>
      <c r="E15" s="93"/>
      <c r="F15" s="93"/>
      <c r="G15" s="92">
        <v>42540</v>
      </c>
      <c r="H15" s="92"/>
      <c r="I15" s="92"/>
      <c r="J15" s="94"/>
    </row>
    <row r="16" spans="1:10" x14ac:dyDescent="0.2">
      <c r="A16" s="86">
        <v>42547</v>
      </c>
      <c r="B16" s="92"/>
      <c r="C16" s="92"/>
      <c r="D16" s="93"/>
      <c r="E16" s="93"/>
      <c r="F16" s="93"/>
      <c r="G16" s="92">
        <v>42546</v>
      </c>
      <c r="H16" s="92"/>
      <c r="I16" s="92"/>
      <c r="J16" s="94"/>
    </row>
    <row r="17" spans="1:10" x14ac:dyDescent="0.2">
      <c r="A17" s="90">
        <v>42554</v>
      </c>
      <c r="B17" s="92"/>
      <c r="C17" s="92"/>
      <c r="D17" s="93"/>
      <c r="E17" s="93"/>
      <c r="F17" s="93"/>
      <c r="G17" s="92"/>
      <c r="H17" s="92"/>
      <c r="I17" s="92"/>
      <c r="J17" s="94"/>
    </row>
    <row r="18" spans="1:10" x14ac:dyDescent="0.2">
      <c r="A18" s="86">
        <v>42561</v>
      </c>
      <c r="B18" s="92"/>
      <c r="C18" s="86"/>
      <c r="D18" s="93"/>
      <c r="E18" s="93"/>
      <c r="F18" s="93"/>
      <c r="G18" s="92"/>
      <c r="H18" s="92"/>
      <c r="I18" s="92"/>
      <c r="J18" s="94"/>
    </row>
    <row r="19" spans="1:10" x14ac:dyDescent="0.2">
      <c r="A19" s="90">
        <v>42568</v>
      </c>
      <c r="B19" s="92"/>
      <c r="C19" s="90"/>
      <c r="D19" s="93"/>
      <c r="F19" s="93"/>
      <c r="G19" s="92"/>
      <c r="H19" s="92"/>
      <c r="I19" s="92"/>
      <c r="J19" s="94"/>
    </row>
    <row r="20" spans="1:10" x14ac:dyDescent="0.2">
      <c r="A20" s="86">
        <v>42575</v>
      </c>
      <c r="B20" s="92"/>
      <c r="C20" s="86"/>
      <c r="D20" s="93"/>
      <c r="E20" s="93"/>
      <c r="F20" s="93"/>
      <c r="G20" s="92"/>
      <c r="H20" s="92"/>
      <c r="I20" s="92"/>
      <c r="J20" s="94"/>
    </row>
    <row r="21" spans="1:10" ht="15.75" x14ac:dyDescent="0.25">
      <c r="A21" s="90">
        <v>42582</v>
      </c>
      <c r="B21" s="92"/>
      <c r="C21" s="90"/>
      <c r="D21" s="93"/>
      <c r="E21" s="283"/>
      <c r="F21" s="93"/>
      <c r="G21" s="92"/>
      <c r="H21" s="92"/>
      <c r="I21" s="92"/>
      <c r="J21" s="94"/>
    </row>
    <row r="22" spans="1:10" ht="18" x14ac:dyDescent="0.25">
      <c r="A22" s="86">
        <v>42589</v>
      </c>
      <c r="B22" s="92"/>
      <c r="C22" s="92"/>
      <c r="D22" s="93"/>
      <c r="E22" s="100"/>
      <c r="F22" s="93"/>
      <c r="G22" s="92"/>
      <c r="H22" s="284"/>
      <c r="I22" s="92"/>
      <c r="J22" s="94"/>
    </row>
    <row r="23" spans="1:10" x14ac:dyDescent="0.2">
      <c r="A23" s="90">
        <v>42596</v>
      </c>
      <c r="B23" s="92"/>
      <c r="C23" s="92"/>
      <c r="D23" s="93"/>
      <c r="E23" s="93"/>
      <c r="F23" s="93"/>
      <c r="G23" s="92"/>
      <c r="H23" s="92"/>
      <c r="I23" s="92"/>
      <c r="J23" s="94"/>
    </row>
    <row r="24" spans="1:10" x14ac:dyDescent="0.2">
      <c r="A24" s="86">
        <v>42603</v>
      </c>
      <c r="B24" s="92"/>
      <c r="C24" s="92"/>
      <c r="D24" s="93"/>
      <c r="E24" s="93"/>
      <c r="F24" s="93"/>
      <c r="G24" s="92"/>
      <c r="H24" s="92"/>
      <c r="I24" s="92"/>
      <c r="J24" s="94"/>
    </row>
    <row r="25" spans="1:10" x14ac:dyDescent="0.2">
      <c r="A25" s="90">
        <v>42610</v>
      </c>
      <c r="B25" s="92"/>
      <c r="C25" s="92"/>
      <c r="D25" s="93"/>
      <c r="E25" s="93"/>
      <c r="F25" s="93"/>
      <c r="G25" s="92"/>
      <c r="H25" s="92">
        <v>42613</v>
      </c>
      <c r="I25" s="92"/>
      <c r="J25" s="94"/>
    </row>
    <row r="26" spans="1:10" x14ac:dyDescent="0.2">
      <c r="A26" s="86">
        <v>42617</v>
      </c>
      <c r="B26" s="92">
        <v>42617</v>
      </c>
      <c r="C26" s="92"/>
      <c r="D26" s="93"/>
      <c r="E26" s="93"/>
      <c r="F26" s="93"/>
      <c r="G26" s="92"/>
      <c r="H26" s="92"/>
      <c r="I26" s="92"/>
      <c r="J26" s="94"/>
    </row>
    <row r="27" spans="1:10" x14ac:dyDescent="0.2">
      <c r="A27" s="90">
        <v>42624</v>
      </c>
      <c r="B27" s="100">
        <v>42622</v>
      </c>
      <c r="C27" s="99"/>
      <c r="D27" s="100"/>
      <c r="E27" s="99"/>
      <c r="F27" s="99"/>
      <c r="G27" s="99"/>
      <c r="H27" s="99"/>
      <c r="I27" s="99"/>
      <c r="J27" s="99"/>
    </row>
    <row r="28" spans="1:10" x14ac:dyDescent="0.2">
      <c r="A28" s="86">
        <v>42631</v>
      </c>
      <c r="B28" s="100">
        <v>42629</v>
      </c>
      <c r="C28" s="99"/>
      <c r="D28" s="100"/>
      <c r="E28" s="99"/>
      <c r="F28" s="99"/>
      <c r="G28" s="99"/>
      <c r="H28" s="99"/>
      <c r="I28" s="99"/>
      <c r="J28" s="99"/>
    </row>
    <row r="29" spans="1:10" x14ac:dyDescent="0.2">
      <c r="A29" s="90">
        <v>42638</v>
      </c>
      <c r="B29" s="100">
        <v>42639</v>
      </c>
      <c r="C29" s="99"/>
      <c r="D29" s="99"/>
      <c r="E29" s="99"/>
      <c r="F29" s="99"/>
      <c r="G29" s="99"/>
      <c r="H29" s="99"/>
      <c r="I29" s="99"/>
      <c r="J29" s="99"/>
    </row>
    <row r="30" spans="1:10" x14ac:dyDescent="0.2">
      <c r="A30" s="86">
        <v>42645</v>
      </c>
      <c r="B30" s="99"/>
      <c r="C30" s="100"/>
      <c r="D30" s="99"/>
      <c r="E30" s="99"/>
      <c r="F30" s="99"/>
      <c r="G30" s="99"/>
      <c r="H30" s="99"/>
      <c r="I30" s="99"/>
      <c r="J30" s="99"/>
    </row>
    <row r="31" spans="1:10" x14ac:dyDescent="0.2">
      <c r="A31" s="90">
        <v>42652</v>
      </c>
      <c r="B31" s="99"/>
      <c r="C31" s="90">
        <v>42652</v>
      </c>
      <c r="D31" s="99"/>
      <c r="E31" s="99"/>
      <c r="F31" s="99"/>
      <c r="G31" s="99"/>
      <c r="H31" s="99"/>
      <c r="I31" s="100"/>
      <c r="J31" s="99"/>
    </row>
    <row r="32" spans="1:10" x14ac:dyDescent="0.2">
      <c r="A32" s="86">
        <v>42659</v>
      </c>
      <c r="B32" s="99"/>
      <c r="C32" s="86">
        <v>42659</v>
      </c>
      <c r="D32" s="99"/>
      <c r="E32" s="99"/>
      <c r="F32" s="99"/>
      <c r="G32" s="99"/>
      <c r="H32" s="99"/>
      <c r="I32" s="99"/>
      <c r="J32" s="99"/>
    </row>
    <row r="33" spans="1:10" x14ac:dyDescent="0.2">
      <c r="A33" s="90">
        <v>42666</v>
      </c>
      <c r="B33" s="99"/>
      <c r="C33" s="90">
        <v>42666</v>
      </c>
      <c r="D33" s="99"/>
      <c r="E33" s="99"/>
      <c r="F33" s="99"/>
      <c r="G33" s="99"/>
      <c r="H33" s="99"/>
      <c r="I33" s="99"/>
      <c r="J33" s="99"/>
    </row>
    <row r="34" spans="1:10" x14ac:dyDescent="0.2">
      <c r="A34" s="86">
        <v>42673</v>
      </c>
      <c r="B34" s="99"/>
      <c r="C34" s="86">
        <v>42673</v>
      </c>
      <c r="D34" s="99"/>
      <c r="E34" s="100"/>
      <c r="F34" s="100"/>
      <c r="G34" s="100"/>
      <c r="H34" s="100"/>
      <c r="I34" s="99"/>
      <c r="J34" s="99"/>
    </row>
    <row r="35" spans="1:10" x14ac:dyDescent="0.2">
      <c r="A35" s="90">
        <v>42680</v>
      </c>
      <c r="B35" s="99"/>
      <c r="C35" s="99"/>
      <c r="D35" s="99"/>
      <c r="E35" s="100"/>
      <c r="F35" s="100"/>
      <c r="G35" s="99"/>
      <c r="H35" s="99"/>
      <c r="I35" s="99"/>
      <c r="J35" s="99"/>
    </row>
    <row r="36" spans="1:10" x14ac:dyDescent="0.2">
      <c r="A36" s="86">
        <v>42687</v>
      </c>
      <c r="B36" s="99"/>
      <c r="C36" s="99"/>
      <c r="D36" s="99"/>
      <c r="E36" s="100"/>
      <c r="F36" s="100"/>
      <c r="G36" s="100"/>
      <c r="H36" s="100"/>
      <c r="I36" s="99"/>
      <c r="J36" s="99"/>
    </row>
    <row r="37" spans="1:10" x14ac:dyDescent="0.2">
      <c r="A37" s="90">
        <v>42694</v>
      </c>
      <c r="B37" s="99"/>
      <c r="C37" s="99"/>
      <c r="D37" s="99"/>
      <c r="E37" s="99"/>
      <c r="F37" s="99"/>
      <c r="G37" s="100"/>
      <c r="H37" s="100"/>
      <c r="I37" s="99"/>
      <c r="J37" s="99"/>
    </row>
    <row r="38" spans="1:10" x14ac:dyDescent="0.2">
      <c r="A38" s="86">
        <v>42701</v>
      </c>
      <c r="B38" s="99"/>
      <c r="C38" s="99"/>
      <c r="D38" s="99"/>
      <c r="E38" s="99"/>
      <c r="F38" s="100"/>
      <c r="G38" s="99"/>
      <c r="H38" s="99"/>
      <c r="I38" s="99"/>
      <c r="J38" s="99"/>
    </row>
    <row r="39" spans="1:10" x14ac:dyDescent="0.2">
      <c r="A39" s="90">
        <v>42708</v>
      </c>
      <c r="B39" s="99"/>
      <c r="C39" s="90"/>
      <c r="D39" s="100"/>
      <c r="E39" s="99"/>
      <c r="F39" s="99"/>
      <c r="G39" s="100"/>
      <c r="H39" s="100"/>
      <c r="I39" s="99"/>
      <c r="J39" s="99"/>
    </row>
    <row r="40" spans="1:10" x14ac:dyDescent="0.2">
      <c r="A40" s="86">
        <v>42715</v>
      </c>
      <c r="B40" s="99"/>
      <c r="C40" s="86"/>
      <c r="D40" s="100"/>
      <c r="E40" s="99"/>
      <c r="F40" s="99"/>
      <c r="G40" s="100">
        <v>42715</v>
      </c>
      <c r="H40" s="100"/>
      <c r="I40" s="99"/>
      <c r="J40" s="99"/>
    </row>
    <row r="41" spans="1:10" x14ac:dyDescent="0.2">
      <c r="A41" s="90">
        <v>42722</v>
      </c>
      <c r="B41" s="99"/>
      <c r="C41" s="90"/>
      <c r="D41" s="100"/>
      <c r="E41" s="99"/>
      <c r="F41" s="99"/>
      <c r="G41" s="100">
        <v>42722</v>
      </c>
      <c r="H41" s="100"/>
      <c r="I41" s="99"/>
      <c r="J41" s="99"/>
    </row>
    <row r="42" spans="1:10" x14ac:dyDescent="0.2">
      <c r="A42" s="86">
        <v>42729</v>
      </c>
      <c r="B42" s="99"/>
      <c r="C42" s="86"/>
      <c r="D42" s="100"/>
      <c r="E42" s="99"/>
      <c r="F42" s="99"/>
      <c r="G42" s="100">
        <v>42727</v>
      </c>
      <c r="H42" s="100"/>
      <c r="I42" s="99"/>
      <c r="J42" s="99"/>
    </row>
    <row r="43" spans="1:10" x14ac:dyDescent="0.2">
      <c r="A43" s="90">
        <v>42736</v>
      </c>
      <c r="B43" s="100">
        <v>42740</v>
      </c>
      <c r="C43" s="90"/>
      <c r="D43" s="99"/>
      <c r="E43" s="99"/>
      <c r="F43" s="99"/>
      <c r="G43" s="100">
        <v>42735</v>
      </c>
      <c r="H43" s="99"/>
      <c r="I43" s="99"/>
      <c r="J43" s="99"/>
    </row>
    <row r="44" spans="1:10" x14ac:dyDescent="0.2">
      <c r="A44" s="86">
        <v>42743</v>
      </c>
      <c r="B44" s="100">
        <v>42743</v>
      </c>
      <c r="C44" s="86"/>
      <c r="D44" s="99"/>
      <c r="E44" s="99"/>
      <c r="F44" s="99"/>
      <c r="G44" s="99"/>
      <c r="H44" s="99"/>
      <c r="I44" s="99"/>
      <c r="J44" s="99"/>
    </row>
    <row r="45" spans="1:10" x14ac:dyDescent="0.2">
      <c r="A45" s="90">
        <v>42750</v>
      </c>
      <c r="B45" s="100">
        <v>42750</v>
      </c>
      <c r="C45" s="90"/>
      <c r="D45" s="99"/>
      <c r="E45" s="99"/>
      <c r="F45" s="99"/>
      <c r="G45" s="99"/>
      <c r="H45" s="99"/>
      <c r="I45" s="99"/>
      <c r="J45" s="99"/>
    </row>
    <row r="46" spans="1:10" x14ac:dyDescent="0.2">
      <c r="A46" s="86">
        <v>42757</v>
      </c>
      <c r="B46" s="100">
        <v>42757</v>
      </c>
      <c r="C46" s="86"/>
      <c r="D46" s="99"/>
      <c r="E46" s="99"/>
      <c r="F46" s="99"/>
      <c r="G46" s="99"/>
      <c r="H46" s="99"/>
      <c r="I46" s="99"/>
      <c r="J46" s="99"/>
    </row>
    <row r="47" spans="1:10" x14ac:dyDescent="0.2">
      <c r="A47" s="90">
        <v>42764</v>
      </c>
      <c r="B47" s="100">
        <v>42764</v>
      </c>
      <c r="C47" s="90"/>
      <c r="D47" s="99"/>
      <c r="E47" s="100"/>
      <c r="F47" s="99"/>
      <c r="G47" s="100"/>
      <c r="H47" s="100"/>
      <c r="I47" s="99"/>
      <c r="J47" s="99"/>
    </row>
    <row r="48" spans="1:10" x14ac:dyDescent="0.2">
      <c r="A48" s="86">
        <v>42771</v>
      </c>
      <c r="B48" s="99"/>
      <c r="C48" s="99"/>
      <c r="D48" s="99"/>
      <c r="E48" s="99"/>
      <c r="F48" s="99"/>
      <c r="G48" s="100"/>
      <c r="H48" s="100"/>
      <c r="I48" s="99"/>
      <c r="J48" s="99"/>
    </row>
    <row r="49" spans="1:10" x14ac:dyDescent="0.2">
      <c r="A49" s="90">
        <v>42778</v>
      </c>
      <c r="B49" s="99"/>
      <c r="C49" s="99"/>
      <c r="D49" s="99"/>
      <c r="E49" s="100"/>
      <c r="F49" s="99"/>
      <c r="G49" s="100"/>
      <c r="H49" s="100"/>
      <c r="I49" s="99"/>
      <c r="J49" s="99"/>
    </row>
    <row r="50" spans="1:10" x14ac:dyDescent="0.2">
      <c r="A50" s="86">
        <v>42785</v>
      </c>
      <c r="B50" s="99"/>
      <c r="C50" s="99"/>
      <c r="D50" s="99"/>
      <c r="E50" s="100"/>
      <c r="F50" s="99"/>
      <c r="G50" s="100"/>
      <c r="H50" s="100"/>
      <c r="I50" s="99"/>
      <c r="J50" s="99"/>
    </row>
    <row r="51" spans="1:10" x14ac:dyDescent="0.2">
      <c r="A51" s="90">
        <v>42792</v>
      </c>
      <c r="B51" s="99"/>
      <c r="C51" s="100"/>
      <c r="D51" s="99"/>
      <c r="E51" s="100"/>
      <c r="F51" s="99"/>
      <c r="G51" s="99"/>
      <c r="H51" s="99"/>
      <c r="I51" s="99"/>
      <c r="J51" s="99"/>
    </row>
    <row r="52" spans="1:10" x14ac:dyDescent="0.2">
      <c r="A52" s="86">
        <v>42799</v>
      </c>
      <c r="B52" s="100">
        <v>42798</v>
      </c>
      <c r="C52" s="100"/>
      <c r="D52" s="99"/>
      <c r="E52" s="99"/>
      <c r="F52" s="99"/>
      <c r="G52" s="99"/>
      <c r="H52" s="99"/>
      <c r="I52" s="99"/>
      <c r="J52" s="99"/>
    </row>
    <row r="53" spans="1:10" x14ac:dyDescent="0.2">
      <c r="A53" s="90">
        <v>42806</v>
      </c>
      <c r="B53" s="100">
        <v>42806</v>
      </c>
      <c r="C53" s="100"/>
      <c r="D53" s="99"/>
      <c r="E53" s="99"/>
      <c r="F53" s="99"/>
      <c r="G53" s="99"/>
      <c r="H53" s="99"/>
      <c r="I53" s="99"/>
      <c r="J53" s="99"/>
    </row>
    <row r="54" spans="1:10" x14ac:dyDescent="0.2">
      <c r="A54" s="86">
        <v>42813</v>
      </c>
      <c r="B54" s="100"/>
      <c r="C54" s="100"/>
      <c r="D54" s="99"/>
      <c r="E54" s="99"/>
      <c r="F54" s="99"/>
      <c r="G54" s="99"/>
      <c r="H54" s="100"/>
      <c r="I54" s="99"/>
      <c r="J54" s="99"/>
    </row>
    <row r="55" spans="1:10" x14ac:dyDescent="0.2">
      <c r="A55" s="90">
        <v>42820</v>
      </c>
      <c r="B55" s="99"/>
      <c r="C55" s="100"/>
      <c r="D55" s="99"/>
      <c r="E55" s="99"/>
      <c r="F55" s="99"/>
      <c r="G55" s="99"/>
      <c r="H55" s="99"/>
      <c r="I55" s="99"/>
      <c r="J55" s="99"/>
    </row>
    <row r="56" spans="1:10" x14ac:dyDescent="0.2">
      <c r="A56" s="86">
        <v>42827</v>
      </c>
      <c r="B56" s="99"/>
      <c r="C56" s="100"/>
      <c r="D56" s="99"/>
      <c r="E56" s="99"/>
      <c r="F56" s="99"/>
      <c r="G56" s="99"/>
      <c r="H56" s="99"/>
      <c r="I56" s="99"/>
      <c r="J56" s="99"/>
    </row>
  </sheetData>
  <pageMargins left="0.70866141732283472" right="0.70866141732283472" top="0.74803149606299213" bottom="0.74803149606299213" header="0.31496062992125984" footer="0.31496062992125984"/>
  <pageSetup paperSize="9" scale="66" orientation="portrait"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H21"/>
  <sheetViews>
    <sheetView zoomScaleNormal="100" workbookViewId="0">
      <selection activeCell="D18" sqref="D18"/>
    </sheetView>
  </sheetViews>
  <sheetFormatPr defaultRowHeight="12.75" x14ac:dyDescent="0.2"/>
  <cols>
    <col min="1" max="1" width="33.28515625" customWidth="1"/>
    <col min="2" max="2" width="9.140625" style="77"/>
    <col min="3" max="3" width="10.7109375" customWidth="1"/>
    <col min="5" max="5" width="12.7109375" customWidth="1"/>
    <col min="6" max="6" width="11.140625" customWidth="1"/>
    <col min="7" max="7" width="29.85546875" customWidth="1"/>
    <col min="8" max="8" width="53.5703125" customWidth="1"/>
  </cols>
  <sheetData>
    <row r="1" spans="1:8" ht="25.5" x14ac:dyDescent="0.2">
      <c r="A1" s="114" t="s">
        <v>498</v>
      </c>
      <c r="B1" s="115" t="s">
        <v>499</v>
      </c>
      <c r="C1" s="116"/>
      <c r="D1" s="117"/>
      <c r="E1" s="118" t="s">
        <v>500</v>
      </c>
      <c r="F1" s="118" t="s">
        <v>501</v>
      </c>
      <c r="G1" s="118" t="s">
        <v>428</v>
      </c>
      <c r="H1" s="119" t="s">
        <v>502</v>
      </c>
    </row>
    <row r="2" spans="1:8" ht="38.25" x14ac:dyDescent="0.2">
      <c r="A2" s="120" t="s">
        <v>503</v>
      </c>
      <c r="B2" s="116"/>
      <c r="C2" s="116">
        <v>833</v>
      </c>
      <c r="D2" s="117" t="s">
        <v>504</v>
      </c>
      <c r="E2" s="117"/>
      <c r="F2" s="117"/>
      <c r="G2" s="117" t="s">
        <v>505</v>
      </c>
      <c r="H2" s="121" t="s">
        <v>506</v>
      </c>
    </row>
    <row r="3" spans="1:8" ht="25.5" x14ac:dyDescent="0.2">
      <c r="A3" s="120" t="s">
        <v>507</v>
      </c>
      <c r="B3" s="116"/>
      <c r="C3" s="116">
        <v>292</v>
      </c>
      <c r="D3" s="117" t="s">
        <v>504</v>
      </c>
      <c r="E3" s="117"/>
      <c r="F3" s="117"/>
      <c r="G3" s="117" t="s">
        <v>505</v>
      </c>
      <c r="H3" s="121" t="s">
        <v>508</v>
      </c>
    </row>
    <row r="4" spans="1:8" x14ac:dyDescent="0.2">
      <c r="A4" s="120" t="s">
        <v>509</v>
      </c>
      <c r="B4" s="116"/>
      <c r="C4" s="116">
        <v>750</v>
      </c>
      <c r="D4" s="117"/>
      <c r="E4" s="117"/>
      <c r="F4" s="117"/>
      <c r="G4" s="117" t="s">
        <v>510</v>
      </c>
      <c r="H4" s="121"/>
    </row>
    <row r="5" spans="1:8" x14ac:dyDescent="0.2">
      <c r="A5" s="120" t="s">
        <v>511</v>
      </c>
      <c r="B5" s="116" t="s">
        <v>512</v>
      </c>
      <c r="C5" s="116">
        <v>600</v>
      </c>
      <c r="D5" s="117" t="s">
        <v>504</v>
      </c>
      <c r="E5" s="122" t="s">
        <v>513</v>
      </c>
      <c r="F5" s="122">
        <f>C5</f>
        <v>600</v>
      </c>
      <c r="G5" s="117"/>
      <c r="H5" s="121"/>
    </row>
    <row r="6" spans="1:8" x14ac:dyDescent="0.2">
      <c r="A6" s="120" t="s">
        <v>514</v>
      </c>
      <c r="B6" s="116" t="s">
        <v>512</v>
      </c>
      <c r="C6" s="116">
        <v>1716</v>
      </c>
      <c r="D6" s="117" t="s">
        <v>504</v>
      </c>
      <c r="E6" s="122" t="s">
        <v>513</v>
      </c>
      <c r="F6" s="122">
        <f>C6</f>
        <v>1716</v>
      </c>
      <c r="G6" s="117"/>
      <c r="H6" s="121"/>
    </row>
    <row r="7" spans="1:8" ht="38.25" x14ac:dyDescent="0.2">
      <c r="A7" s="121" t="s">
        <v>515</v>
      </c>
      <c r="B7" s="123"/>
      <c r="C7" s="116">
        <v>500</v>
      </c>
      <c r="D7" s="117"/>
      <c r="E7" s="122" t="s">
        <v>513</v>
      </c>
      <c r="F7" s="122">
        <f>C7</f>
        <v>500</v>
      </c>
      <c r="G7" s="117" t="s">
        <v>516</v>
      </c>
      <c r="H7" s="121"/>
    </row>
    <row r="8" spans="1:8" x14ac:dyDescent="0.2">
      <c r="A8" s="121" t="s">
        <v>517</v>
      </c>
      <c r="B8" s="123" t="s">
        <v>512</v>
      </c>
      <c r="C8" s="116">
        <v>100</v>
      </c>
      <c r="D8" s="117"/>
      <c r="E8" s="122" t="s">
        <v>513</v>
      </c>
      <c r="F8" s="122">
        <f>C8</f>
        <v>100</v>
      </c>
      <c r="G8" s="117"/>
      <c r="H8" s="121"/>
    </row>
    <row r="9" spans="1:8" x14ac:dyDescent="0.2">
      <c r="A9" s="121" t="s">
        <v>518</v>
      </c>
      <c r="B9" s="123" t="s">
        <v>512</v>
      </c>
      <c r="C9" s="116">
        <v>250</v>
      </c>
      <c r="D9" s="117"/>
      <c r="E9" s="122" t="s">
        <v>513</v>
      </c>
      <c r="F9" s="122">
        <f>C9</f>
        <v>250</v>
      </c>
      <c r="G9" s="117"/>
      <c r="H9" s="121"/>
    </row>
    <row r="10" spans="1:8" x14ac:dyDescent="0.2">
      <c r="A10" s="121" t="s">
        <v>519</v>
      </c>
      <c r="B10" s="123"/>
      <c r="C10" s="116">
        <v>228</v>
      </c>
      <c r="D10" s="117"/>
      <c r="E10" s="117"/>
      <c r="F10" s="117"/>
      <c r="G10" s="117" t="s">
        <v>520</v>
      </c>
      <c r="H10" s="121"/>
    </row>
    <row r="11" spans="1:8" ht="25.5" x14ac:dyDescent="0.2">
      <c r="A11" s="121" t="s">
        <v>521</v>
      </c>
      <c r="B11" s="123"/>
      <c r="C11" s="116">
        <v>663</v>
      </c>
      <c r="D11" s="117" t="s">
        <v>504</v>
      </c>
      <c r="E11" s="117"/>
      <c r="F11" s="117"/>
      <c r="G11" s="117" t="s">
        <v>505</v>
      </c>
      <c r="H11" s="121" t="s">
        <v>522</v>
      </c>
    </row>
    <row r="12" spans="1:8" x14ac:dyDescent="0.2">
      <c r="A12" s="121" t="s">
        <v>523</v>
      </c>
      <c r="B12" s="123"/>
      <c r="C12" s="116"/>
      <c r="D12" s="117"/>
      <c r="E12" s="117"/>
      <c r="F12" s="117"/>
      <c r="G12" s="117" t="s">
        <v>524</v>
      </c>
      <c r="H12" s="121"/>
    </row>
    <row r="13" spans="1:8" ht="38.25" x14ac:dyDescent="0.2">
      <c r="A13" s="121" t="s">
        <v>525</v>
      </c>
      <c r="B13" s="123"/>
      <c r="C13" s="116">
        <v>500</v>
      </c>
      <c r="D13" s="117"/>
      <c r="E13" s="117"/>
      <c r="F13" s="117"/>
      <c r="G13" s="117" t="s">
        <v>526</v>
      </c>
      <c r="H13" s="121"/>
    </row>
    <row r="14" spans="1:8" ht="25.5" x14ac:dyDescent="0.2">
      <c r="A14" s="121" t="s">
        <v>527</v>
      </c>
      <c r="B14" s="123"/>
      <c r="C14" s="116">
        <v>750</v>
      </c>
      <c r="D14" s="117" t="s">
        <v>528</v>
      </c>
      <c r="E14" s="117"/>
      <c r="F14" s="117"/>
      <c r="G14" s="117"/>
      <c r="H14" s="121" t="s">
        <v>529</v>
      </c>
    </row>
    <row r="15" spans="1:8" ht="38.25" x14ac:dyDescent="0.2">
      <c r="A15" s="121" t="s">
        <v>530</v>
      </c>
      <c r="B15" s="123"/>
      <c r="C15" s="116">
        <v>2350</v>
      </c>
      <c r="D15" s="117" t="s">
        <v>504</v>
      </c>
      <c r="E15" s="117"/>
      <c r="F15" s="117"/>
      <c r="G15" s="117" t="s">
        <v>531</v>
      </c>
      <c r="H15" s="121" t="s">
        <v>532</v>
      </c>
    </row>
    <row r="16" spans="1:8" x14ac:dyDescent="0.2">
      <c r="A16" s="121" t="s">
        <v>533</v>
      </c>
      <c r="B16" s="123"/>
      <c r="C16" s="116">
        <v>500</v>
      </c>
      <c r="D16" s="117"/>
      <c r="E16" s="117"/>
      <c r="F16" s="117"/>
      <c r="G16" s="117" t="s">
        <v>531</v>
      </c>
      <c r="H16" s="121" t="s">
        <v>534</v>
      </c>
    </row>
    <row r="17" spans="1:8" ht="25.5" x14ac:dyDescent="0.2">
      <c r="A17" s="121" t="s">
        <v>535</v>
      </c>
      <c r="B17" s="123"/>
      <c r="C17" s="116">
        <v>330</v>
      </c>
      <c r="D17" s="117"/>
      <c r="E17" s="117"/>
      <c r="F17" s="117"/>
      <c r="G17" s="117" t="s">
        <v>531</v>
      </c>
      <c r="H17" s="121"/>
    </row>
    <row r="18" spans="1:8" x14ac:dyDescent="0.2">
      <c r="A18" s="121" t="s">
        <v>536</v>
      </c>
      <c r="B18" s="123"/>
      <c r="C18" s="116">
        <v>583</v>
      </c>
      <c r="D18" s="117" t="s">
        <v>504</v>
      </c>
      <c r="E18" s="117"/>
      <c r="F18" s="117"/>
      <c r="G18" s="117" t="s">
        <v>531</v>
      </c>
      <c r="H18" s="121"/>
    </row>
    <row r="19" spans="1:8" x14ac:dyDescent="0.2">
      <c r="A19" s="121"/>
      <c r="B19" s="123"/>
      <c r="C19" s="116">
        <f>SUM(C2:C18)</f>
        <v>10945</v>
      </c>
      <c r="D19" s="117"/>
      <c r="E19" s="117"/>
      <c r="F19" s="117"/>
      <c r="G19" s="117"/>
      <c r="H19" s="121"/>
    </row>
    <row r="20" spans="1:8" x14ac:dyDescent="0.2">
      <c r="A20" s="121"/>
      <c r="B20" s="123"/>
      <c r="C20" s="116"/>
      <c r="D20" s="117"/>
      <c r="E20" s="117"/>
      <c r="F20" s="117"/>
      <c r="G20" s="117"/>
      <c r="H20" s="121"/>
    </row>
    <row r="21" spans="1:8" x14ac:dyDescent="0.2">
      <c r="E21" s="124" t="s">
        <v>13</v>
      </c>
      <c r="F21" s="125">
        <f>SUM(F2:F20)</f>
        <v>3166</v>
      </c>
    </row>
  </sheetData>
  <pageMargins left="0.7" right="0.7" top="0.75" bottom="0.75" header="0.3" footer="0.3"/>
  <pageSetup paperSize="9" orientation="portrait"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56"/>
  <sheetViews>
    <sheetView zoomScale="50" zoomScaleNormal="50" workbookViewId="0">
      <selection activeCell="M4" sqref="M4"/>
    </sheetView>
  </sheetViews>
  <sheetFormatPr defaultColWidth="9.140625" defaultRowHeight="26.25" x14ac:dyDescent="0.35"/>
  <cols>
    <col min="1" max="1" width="5.85546875" style="28" customWidth="1"/>
    <col min="2" max="2" width="49.85546875" style="27" customWidth="1"/>
    <col min="3" max="3" width="10.140625" style="27" customWidth="1"/>
    <col min="4" max="4" width="17.42578125" style="28" customWidth="1"/>
    <col min="5" max="5" width="19" style="28" customWidth="1"/>
    <col min="6" max="6" width="34.42578125" style="29" customWidth="1"/>
    <col min="7" max="7" width="23.85546875" style="28" customWidth="1"/>
    <col min="8" max="8" width="23.85546875" style="30" customWidth="1"/>
    <col min="9" max="9" width="15.85546875" style="30" customWidth="1"/>
    <col min="10" max="10" width="22.140625" style="29" customWidth="1"/>
    <col min="11" max="11" width="24.5703125" style="31" customWidth="1"/>
    <col min="12" max="12" width="57.5703125" style="31" customWidth="1"/>
    <col min="13" max="13" width="23.7109375" style="26" customWidth="1"/>
    <col min="14" max="14" width="5.5703125" style="61" customWidth="1"/>
    <col min="15" max="15" width="17.5703125" style="26" customWidth="1"/>
    <col min="16" max="16384" width="9.140625" style="26"/>
  </cols>
  <sheetData>
    <row r="1" spans="1:15" x14ac:dyDescent="0.35">
      <c r="A1" s="9"/>
      <c r="B1" s="10"/>
      <c r="C1" s="10"/>
      <c r="D1" s="9"/>
      <c r="E1" s="9"/>
      <c r="F1" s="21"/>
      <c r="G1" s="9"/>
      <c r="H1" s="22"/>
      <c r="I1" s="21"/>
      <c r="J1" s="21"/>
      <c r="K1" s="11"/>
      <c r="L1" s="9"/>
    </row>
    <row r="2" spans="1:15" s="27" customFormat="1" ht="63" x14ac:dyDescent="0.35">
      <c r="A2" s="12"/>
      <c r="B2" s="13" t="s">
        <v>481</v>
      </c>
      <c r="C2" s="13"/>
      <c r="D2" s="14" t="s">
        <v>12</v>
      </c>
      <c r="E2" s="14" t="s">
        <v>12</v>
      </c>
      <c r="F2" s="14" t="s">
        <v>348</v>
      </c>
      <c r="G2" s="12">
        <v>2011</v>
      </c>
      <c r="H2" s="15" t="s">
        <v>342</v>
      </c>
      <c r="I2" s="14" t="s">
        <v>340</v>
      </c>
      <c r="J2" s="14" t="s">
        <v>341</v>
      </c>
      <c r="K2" s="12" t="s">
        <v>334</v>
      </c>
      <c r="L2" s="12" t="s">
        <v>254</v>
      </c>
      <c r="M2" s="142" t="s">
        <v>739</v>
      </c>
      <c r="N2" s="62"/>
    </row>
    <row r="3" spans="1:15" x14ac:dyDescent="0.35">
      <c r="A3" s="16"/>
      <c r="B3" s="17" t="s">
        <v>12</v>
      </c>
      <c r="C3" s="17" t="s">
        <v>12</v>
      </c>
      <c r="D3" s="16"/>
      <c r="E3" s="18" t="s">
        <v>12</v>
      </c>
      <c r="F3" s="18" t="s">
        <v>12</v>
      </c>
      <c r="G3" s="18">
        <v>89821.95</v>
      </c>
      <c r="H3" s="19" t="s">
        <v>12</v>
      </c>
      <c r="I3" s="18"/>
      <c r="J3" s="18"/>
      <c r="K3" s="12"/>
      <c r="L3" s="16" t="s">
        <v>12</v>
      </c>
      <c r="M3" s="23" t="s">
        <v>12</v>
      </c>
      <c r="N3" s="63" t="s">
        <v>12</v>
      </c>
    </row>
    <row r="4" spans="1:15" x14ac:dyDescent="0.35">
      <c r="A4" s="16"/>
      <c r="B4" s="17"/>
      <c r="C4" s="17" t="s">
        <v>12</v>
      </c>
      <c r="D4" s="18" t="s">
        <v>12</v>
      </c>
      <c r="E4" s="101" t="s">
        <v>12</v>
      </c>
      <c r="F4" s="18">
        <f>SUM(F5:F36)</f>
        <v>87966.27</v>
      </c>
      <c r="G4" s="24">
        <f>SUM(G6:G39)</f>
        <v>90310.020000000033</v>
      </c>
      <c r="H4" s="19"/>
      <c r="I4" s="18"/>
      <c r="J4" s="18"/>
      <c r="K4" s="14" t="s">
        <v>12</v>
      </c>
      <c r="L4" s="20">
        <f>SUM(L11:L12)</f>
        <v>319.48</v>
      </c>
      <c r="M4" s="24">
        <f>SUM(M6:M41)</f>
        <v>74837.640000000043</v>
      </c>
      <c r="N4" s="63"/>
      <c r="O4" s="76">
        <v>75573</v>
      </c>
    </row>
    <row r="5" spans="1:15" x14ac:dyDescent="0.35">
      <c r="A5" s="16"/>
      <c r="B5" s="17" t="s">
        <v>216</v>
      </c>
      <c r="C5" s="17" t="s">
        <v>12</v>
      </c>
      <c r="D5" s="16" t="s">
        <v>2</v>
      </c>
      <c r="E5" s="16" t="s">
        <v>194</v>
      </c>
      <c r="F5" s="18"/>
      <c r="G5" s="24" t="s">
        <v>12</v>
      </c>
      <c r="H5" s="19"/>
      <c r="I5" s="18"/>
      <c r="J5" s="18"/>
      <c r="K5" s="12"/>
      <c r="L5" s="18"/>
      <c r="M5" s="23"/>
      <c r="N5" s="63"/>
      <c r="O5" s="76">
        <f>O4-M4</f>
        <v>735.35999999995693</v>
      </c>
    </row>
    <row r="6" spans="1:15" x14ac:dyDescent="0.35">
      <c r="A6" s="16">
        <v>1</v>
      </c>
      <c r="B6" s="17" t="s">
        <v>0</v>
      </c>
      <c r="C6" s="17"/>
      <c r="D6" s="16">
        <v>1</v>
      </c>
      <c r="E6" s="16" t="s">
        <v>217</v>
      </c>
      <c r="F6" s="18">
        <v>21071.23</v>
      </c>
      <c r="G6" s="24">
        <v>21071.23</v>
      </c>
      <c r="H6" s="19"/>
      <c r="I6" s="18"/>
      <c r="J6" s="18"/>
      <c r="K6" s="14"/>
      <c r="L6" s="18">
        <f>J6-I6</f>
        <v>0</v>
      </c>
      <c r="M6" s="24">
        <v>14000</v>
      </c>
      <c r="N6" s="63">
        <v>2</v>
      </c>
      <c r="O6" s="26">
        <v>2</v>
      </c>
    </row>
    <row r="7" spans="1:15" x14ac:dyDescent="0.35">
      <c r="A7" s="16">
        <v>2</v>
      </c>
      <c r="B7" s="17" t="s">
        <v>1</v>
      </c>
      <c r="C7" s="17"/>
      <c r="D7" s="16">
        <v>1</v>
      </c>
      <c r="E7" s="16" t="s">
        <v>217</v>
      </c>
      <c r="F7" s="18">
        <v>21071.23</v>
      </c>
      <c r="G7" s="24">
        <v>21071.23</v>
      </c>
      <c r="H7" s="19"/>
      <c r="I7" s="18"/>
      <c r="J7" s="18"/>
      <c r="K7" s="14"/>
      <c r="L7" s="18">
        <f>J7-I7</f>
        <v>0</v>
      </c>
      <c r="M7" s="24">
        <v>12000</v>
      </c>
      <c r="N7" s="63">
        <v>1</v>
      </c>
      <c r="O7" s="76">
        <f>O5/O6</f>
        <v>367.67999999997846</v>
      </c>
    </row>
    <row r="8" spans="1:15" x14ac:dyDescent="0.35">
      <c r="A8" s="16">
        <v>3</v>
      </c>
      <c r="B8" s="17" t="s">
        <v>255</v>
      </c>
      <c r="C8" s="17"/>
      <c r="D8" s="16">
        <v>2</v>
      </c>
      <c r="E8" s="16" t="s">
        <v>217</v>
      </c>
      <c r="F8" s="18">
        <v>795.5</v>
      </c>
      <c r="G8" s="24">
        <v>795.5</v>
      </c>
      <c r="H8" s="19"/>
      <c r="I8" s="18"/>
      <c r="J8" s="18"/>
      <c r="K8" s="14" t="s">
        <v>12</v>
      </c>
      <c r="L8" s="18">
        <f t="shared" ref="L8:L16" si="0">J8-I8</f>
        <v>0</v>
      </c>
      <c r="M8" s="24">
        <v>795.5</v>
      </c>
      <c r="N8" s="63"/>
    </row>
    <row r="9" spans="1:15" x14ac:dyDescent="0.35">
      <c r="A9" s="16">
        <v>4</v>
      </c>
      <c r="B9" s="17" t="s">
        <v>3</v>
      </c>
      <c r="C9" s="17"/>
      <c r="D9" s="16">
        <v>2</v>
      </c>
      <c r="E9" s="16" t="s">
        <v>217</v>
      </c>
      <c r="F9" s="18">
        <v>1026.8900000000001</v>
      </c>
      <c r="G9" s="24">
        <v>1026.8900000000001</v>
      </c>
      <c r="H9" s="19"/>
      <c r="I9" s="18"/>
      <c r="J9" s="18"/>
      <c r="K9" s="14"/>
      <c r="L9" s="18">
        <f t="shared" si="0"/>
        <v>0</v>
      </c>
      <c r="M9" s="24">
        <v>1026.8900000000001</v>
      </c>
      <c r="N9" s="63"/>
    </row>
    <row r="10" spans="1:15" x14ac:dyDescent="0.35">
      <c r="A10" s="16">
        <v>5</v>
      </c>
      <c r="B10" s="17" t="s">
        <v>11</v>
      </c>
      <c r="C10" s="17"/>
      <c r="D10" s="16">
        <v>2</v>
      </c>
      <c r="E10" s="16" t="s">
        <v>217</v>
      </c>
      <c r="F10" s="18">
        <v>971.72</v>
      </c>
      <c r="G10" s="24">
        <v>971.72</v>
      </c>
      <c r="H10" s="19"/>
      <c r="I10" s="18"/>
      <c r="J10" s="18"/>
      <c r="K10" s="14"/>
      <c r="L10" s="18">
        <f t="shared" si="0"/>
        <v>0</v>
      </c>
      <c r="M10" s="24">
        <v>971.72</v>
      </c>
      <c r="N10" s="63"/>
    </row>
    <row r="11" spans="1:15" x14ac:dyDescent="0.35">
      <c r="A11" s="16">
        <v>6</v>
      </c>
      <c r="B11" s="17" t="s">
        <v>218</v>
      </c>
      <c r="C11" s="17"/>
      <c r="D11" s="16">
        <v>8</v>
      </c>
      <c r="E11" s="16" t="s">
        <v>217</v>
      </c>
      <c r="F11" s="18">
        <v>1116.33</v>
      </c>
      <c r="G11" s="24">
        <v>2032.01</v>
      </c>
      <c r="H11" s="107" t="s">
        <v>429</v>
      </c>
      <c r="I11" s="108"/>
      <c r="J11" s="108">
        <v>319.48</v>
      </c>
      <c r="K11" s="14" t="s">
        <v>430</v>
      </c>
      <c r="L11" s="18">
        <f t="shared" si="0"/>
        <v>319.48</v>
      </c>
      <c r="M11" s="24">
        <v>2670.89</v>
      </c>
      <c r="N11" s="64"/>
    </row>
    <row r="12" spans="1:15" x14ac:dyDescent="0.35">
      <c r="A12" s="16">
        <v>7</v>
      </c>
      <c r="B12" s="17" t="s">
        <v>4</v>
      </c>
      <c r="C12" s="17"/>
      <c r="D12" s="16">
        <v>1</v>
      </c>
      <c r="E12" s="16" t="s">
        <v>217</v>
      </c>
      <c r="F12" s="18">
        <v>355.79</v>
      </c>
      <c r="G12" s="24">
        <v>355.79</v>
      </c>
      <c r="H12" s="107"/>
      <c r="I12" s="108"/>
      <c r="J12" s="108"/>
      <c r="K12" s="14"/>
      <c r="L12" s="18">
        <f t="shared" si="0"/>
        <v>0</v>
      </c>
      <c r="M12" s="24">
        <v>177.89</v>
      </c>
      <c r="N12" s="65"/>
    </row>
    <row r="13" spans="1:15" x14ac:dyDescent="0.35">
      <c r="A13" s="16">
        <v>8</v>
      </c>
      <c r="B13" s="17" t="s">
        <v>219</v>
      </c>
      <c r="C13" s="17"/>
      <c r="D13" s="16">
        <v>1</v>
      </c>
      <c r="E13" s="16" t="s">
        <v>217</v>
      </c>
      <c r="F13" s="18">
        <v>367.29</v>
      </c>
      <c r="G13" s="24">
        <v>367.29</v>
      </c>
      <c r="H13" s="107" t="s">
        <v>343</v>
      </c>
      <c r="I13" s="108"/>
      <c r="J13" s="108"/>
      <c r="K13" s="12"/>
      <c r="L13" s="18">
        <f t="shared" si="0"/>
        <v>0</v>
      </c>
      <c r="M13" s="24">
        <v>-367.79</v>
      </c>
      <c r="N13" s="63"/>
    </row>
    <row r="14" spans="1:15" x14ac:dyDescent="0.35">
      <c r="A14" s="16">
        <v>9</v>
      </c>
      <c r="B14" s="17" t="s">
        <v>256</v>
      </c>
      <c r="C14" s="17"/>
      <c r="D14" s="16">
        <v>1</v>
      </c>
      <c r="E14" s="16" t="s">
        <v>217</v>
      </c>
      <c r="F14" s="18">
        <v>367.29</v>
      </c>
      <c r="G14" s="24">
        <v>367.29</v>
      </c>
      <c r="H14" s="107" t="s">
        <v>343</v>
      </c>
      <c r="I14" s="108"/>
      <c r="J14" s="108"/>
      <c r="K14" s="14"/>
      <c r="L14" s="18">
        <f t="shared" si="0"/>
        <v>0</v>
      </c>
      <c r="M14" s="24">
        <v>-367.79</v>
      </c>
      <c r="N14" s="63"/>
    </row>
    <row r="15" spans="1:15" x14ac:dyDescent="0.35">
      <c r="A15" s="16" t="s">
        <v>742</v>
      </c>
      <c r="B15" s="17" t="s">
        <v>219</v>
      </c>
      <c r="C15" s="17"/>
      <c r="D15" s="16">
        <v>1</v>
      </c>
      <c r="E15" s="16" t="s">
        <v>217</v>
      </c>
      <c r="F15" s="18"/>
      <c r="G15" s="24"/>
      <c r="H15" s="107"/>
      <c r="I15" s="108"/>
      <c r="J15" s="108"/>
      <c r="K15" s="14"/>
      <c r="L15" s="18">
        <v>125</v>
      </c>
      <c r="M15" s="24">
        <v>125</v>
      </c>
      <c r="N15" s="63"/>
    </row>
    <row r="16" spans="1:15" x14ac:dyDescent="0.35">
      <c r="A16" s="16">
        <v>10</v>
      </c>
      <c r="B16" s="17" t="s">
        <v>220</v>
      </c>
      <c r="C16" s="17"/>
      <c r="D16" s="16">
        <v>1</v>
      </c>
      <c r="E16" s="16" t="s">
        <v>217</v>
      </c>
      <c r="F16" s="18">
        <v>633.29</v>
      </c>
      <c r="G16" s="24">
        <v>633.29</v>
      </c>
      <c r="H16" s="107" t="s">
        <v>344</v>
      </c>
      <c r="I16" s="108"/>
      <c r="J16" s="108"/>
      <c r="K16" s="14"/>
      <c r="L16" s="18">
        <f t="shared" si="0"/>
        <v>0</v>
      </c>
      <c r="M16" s="24">
        <v>633.29</v>
      </c>
      <c r="N16" s="63"/>
    </row>
    <row r="17" spans="1:14" ht="42" x14ac:dyDescent="0.35">
      <c r="A17" s="16">
        <v>11</v>
      </c>
      <c r="B17" s="17" t="s">
        <v>335</v>
      </c>
      <c r="C17" s="17"/>
      <c r="D17" s="16">
        <v>2</v>
      </c>
      <c r="E17" s="16" t="s">
        <v>217</v>
      </c>
      <c r="F17" s="18">
        <v>0</v>
      </c>
      <c r="G17" s="24">
        <v>290</v>
      </c>
      <c r="H17" s="107" t="s">
        <v>381</v>
      </c>
      <c r="I17" s="108"/>
      <c r="J17" s="108">
        <v>174</v>
      </c>
      <c r="K17" s="14" t="s">
        <v>382</v>
      </c>
      <c r="L17" s="18">
        <v>174</v>
      </c>
      <c r="M17" s="24">
        <v>464</v>
      </c>
      <c r="N17" s="63"/>
    </row>
    <row r="18" spans="1:14" x14ac:dyDescent="0.35">
      <c r="A18" s="16">
        <v>12</v>
      </c>
      <c r="B18" s="17" t="s">
        <v>477</v>
      </c>
      <c r="C18" s="17"/>
      <c r="D18" s="16">
        <v>3</v>
      </c>
      <c r="E18" s="16" t="s">
        <v>476</v>
      </c>
      <c r="F18" s="18"/>
      <c r="G18" s="24"/>
      <c r="H18" s="107" t="s">
        <v>429</v>
      </c>
      <c r="I18" s="108"/>
      <c r="J18" s="108"/>
      <c r="K18" s="14"/>
      <c r="L18" s="18">
        <v>582.84</v>
      </c>
      <c r="M18" s="24">
        <v>582.84</v>
      </c>
      <c r="N18" s="63"/>
    </row>
    <row r="19" spans="1:14" x14ac:dyDescent="0.35">
      <c r="A19" s="16">
        <v>13</v>
      </c>
      <c r="B19" s="17" t="s">
        <v>478</v>
      </c>
      <c r="C19" s="17"/>
      <c r="D19" s="16">
        <v>1</v>
      </c>
      <c r="E19" s="16" t="s">
        <v>217</v>
      </c>
      <c r="F19" s="18"/>
      <c r="G19" s="24"/>
      <c r="H19" s="107" t="s">
        <v>429</v>
      </c>
      <c r="I19" s="108"/>
      <c r="J19" s="108"/>
      <c r="K19" s="14"/>
      <c r="L19" s="18">
        <v>135.19999999999999</v>
      </c>
      <c r="M19" s="24">
        <v>135.19999999999999</v>
      </c>
      <c r="N19" s="63"/>
    </row>
    <row r="20" spans="1:14" x14ac:dyDescent="0.35">
      <c r="A20" s="16">
        <v>14</v>
      </c>
      <c r="B20" s="17" t="s">
        <v>479</v>
      </c>
      <c r="C20" s="17"/>
      <c r="D20" s="16">
        <v>2</v>
      </c>
      <c r="E20" s="16" t="s">
        <v>217</v>
      </c>
      <c r="F20" s="18"/>
      <c r="G20" s="24"/>
      <c r="H20" s="107" t="s">
        <v>429</v>
      </c>
      <c r="I20" s="108"/>
      <c r="J20" s="108"/>
      <c r="K20" s="14"/>
      <c r="L20" s="18">
        <v>211.08</v>
      </c>
      <c r="M20" s="24">
        <v>211.08</v>
      </c>
      <c r="N20" s="63"/>
    </row>
    <row r="21" spans="1:14" x14ac:dyDescent="0.35">
      <c r="A21" s="16"/>
      <c r="B21" s="17" t="s">
        <v>221</v>
      </c>
      <c r="C21" s="17"/>
      <c r="D21" s="16" t="s">
        <v>2</v>
      </c>
      <c r="E21" s="16" t="s">
        <v>194</v>
      </c>
      <c r="F21" s="20"/>
      <c r="G21" s="23"/>
      <c r="H21" s="109"/>
      <c r="I21" s="110"/>
      <c r="J21" s="110"/>
      <c r="K21" s="12"/>
      <c r="L21" s="18"/>
      <c r="M21" s="23"/>
      <c r="N21" s="63"/>
    </row>
    <row r="22" spans="1:14" x14ac:dyDescent="0.35">
      <c r="A22" s="16">
        <v>12</v>
      </c>
      <c r="B22" s="17" t="s">
        <v>195</v>
      </c>
      <c r="C22" s="17"/>
      <c r="D22" s="16">
        <v>2</v>
      </c>
      <c r="E22" s="16" t="s">
        <v>217</v>
      </c>
      <c r="F22" s="18">
        <v>2839.17</v>
      </c>
      <c r="G22" s="24">
        <v>2839.17</v>
      </c>
      <c r="H22" s="107"/>
      <c r="I22" s="108"/>
      <c r="J22" s="108"/>
      <c r="K22" s="14"/>
      <c r="L22" s="18">
        <f>J22-I22</f>
        <v>0</v>
      </c>
      <c r="M22" s="24">
        <v>2839.17</v>
      </c>
      <c r="N22" s="63"/>
    </row>
    <row r="23" spans="1:14" x14ac:dyDescent="0.35">
      <c r="A23" s="16">
        <v>13</v>
      </c>
      <c r="B23" s="17" t="s">
        <v>196</v>
      </c>
      <c r="C23" s="17"/>
      <c r="D23" s="16">
        <v>11</v>
      </c>
      <c r="E23" s="16" t="s">
        <v>197</v>
      </c>
      <c r="F23" s="18">
        <v>1168.6500000000001</v>
      </c>
      <c r="G23" s="24">
        <v>1168.6500000000001</v>
      </c>
      <c r="H23" s="107" t="s">
        <v>343</v>
      </c>
      <c r="I23" s="108"/>
      <c r="J23" s="108"/>
      <c r="K23" s="14"/>
      <c r="L23" s="18">
        <f>J23-I23</f>
        <v>0</v>
      </c>
      <c r="M23" s="24">
        <v>1168.6500000000001</v>
      </c>
      <c r="N23" s="63"/>
    </row>
    <row r="24" spans="1:14" ht="42" x14ac:dyDescent="0.35">
      <c r="A24" s="16">
        <v>14</v>
      </c>
      <c r="B24" s="17" t="s">
        <v>198</v>
      </c>
      <c r="C24" s="17"/>
      <c r="D24" s="16">
        <v>58</v>
      </c>
      <c r="E24" s="16" t="s">
        <v>197</v>
      </c>
      <c r="F24" s="18">
        <v>5342.4</v>
      </c>
      <c r="G24" s="24">
        <v>5342.4</v>
      </c>
      <c r="H24" s="107" t="s">
        <v>344</v>
      </c>
      <c r="I24" s="108"/>
      <c r="J24" s="108"/>
      <c r="K24" s="12"/>
      <c r="L24" s="18">
        <f>J24-I24</f>
        <v>0</v>
      </c>
      <c r="M24" s="24">
        <v>5342.4</v>
      </c>
      <c r="N24" s="63"/>
    </row>
    <row r="25" spans="1:14" x14ac:dyDescent="0.35">
      <c r="A25" s="16"/>
      <c r="B25" s="17" t="s">
        <v>222</v>
      </c>
      <c r="C25" s="17"/>
      <c r="D25" s="16" t="s">
        <v>2</v>
      </c>
      <c r="E25" s="16" t="s">
        <v>194</v>
      </c>
      <c r="F25" s="18"/>
      <c r="G25" s="23"/>
      <c r="H25" s="107"/>
      <c r="I25" s="108"/>
      <c r="J25" s="108"/>
      <c r="K25" s="12"/>
      <c r="L25" s="18"/>
      <c r="M25" s="23"/>
      <c r="N25" s="63"/>
    </row>
    <row r="26" spans="1:14" x14ac:dyDescent="0.35">
      <c r="A26" s="16">
        <v>15</v>
      </c>
      <c r="B26" s="17" t="s">
        <v>199</v>
      </c>
      <c r="C26" s="17"/>
      <c r="D26" s="16">
        <v>1</v>
      </c>
      <c r="E26" s="16" t="s">
        <v>217</v>
      </c>
      <c r="F26" s="18">
        <v>1725.54</v>
      </c>
      <c r="G26" s="24">
        <v>1725.54</v>
      </c>
      <c r="H26" s="107"/>
      <c r="I26" s="108"/>
      <c r="J26" s="108"/>
      <c r="K26" s="14"/>
      <c r="L26" s="18">
        <f t="shared" ref="L26:L34" si="1">J26-I26</f>
        <v>0</v>
      </c>
      <c r="M26" s="24">
        <v>1725.54</v>
      </c>
      <c r="N26" s="63"/>
    </row>
    <row r="27" spans="1:14" x14ac:dyDescent="0.35">
      <c r="A27" s="16">
        <v>16</v>
      </c>
      <c r="B27" s="17" t="s">
        <v>5</v>
      </c>
      <c r="C27" s="17"/>
      <c r="D27" s="16">
        <v>1</v>
      </c>
      <c r="E27" s="16" t="s">
        <v>217</v>
      </c>
      <c r="F27" s="18">
        <v>3355.26</v>
      </c>
      <c r="G27" s="24">
        <v>3355.26</v>
      </c>
      <c r="H27" s="107"/>
      <c r="I27" s="108"/>
      <c r="J27" s="108"/>
      <c r="K27" s="14"/>
      <c r="L27" s="18">
        <f t="shared" si="1"/>
        <v>0</v>
      </c>
      <c r="M27" s="24">
        <v>3355.26</v>
      </c>
      <c r="N27" s="63"/>
    </row>
    <row r="28" spans="1:14" x14ac:dyDescent="0.35">
      <c r="A28" s="16">
        <v>17</v>
      </c>
      <c r="B28" s="17" t="s">
        <v>48</v>
      </c>
      <c r="C28" s="17"/>
      <c r="D28" s="16">
        <v>1</v>
      </c>
      <c r="E28" s="16" t="s">
        <v>217</v>
      </c>
      <c r="F28" s="18">
        <v>7605.27</v>
      </c>
      <c r="G28" s="24">
        <v>7605.27</v>
      </c>
      <c r="H28" s="107"/>
      <c r="I28" s="108"/>
      <c r="J28" s="108"/>
      <c r="K28" s="14"/>
      <c r="L28" s="18">
        <f t="shared" si="1"/>
        <v>0</v>
      </c>
      <c r="M28" s="24">
        <v>7605.27</v>
      </c>
      <c r="N28" s="63"/>
    </row>
    <row r="29" spans="1:14" x14ac:dyDescent="0.35">
      <c r="A29" s="16">
        <v>18</v>
      </c>
      <c r="B29" s="17" t="s">
        <v>200</v>
      </c>
      <c r="C29" s="17"/>
      <c r="D29" s="16">
        <v>1</v>
      </c>
      <c r="E29" s="16" t="s">
        <v>217</v>
      </c>
      <c r="F29" s="18">
        <v>3371.73</v>
      </c>
      <c r="G29" s="24">
        <v>3371.73</v>
      </c>
      <c r="H29" s="107"/>
      <c r="I29" s="108"/>
      <c r="J29" s="108"/>
      <c r="K29" s="14"/>
      <c r="L29" s="18">
        <f t="shared" si="1"/>
        <v>0</v>
      </c>
      <c r="M29" s="24">
        <v>3371.73</v>
      </c>
      <c r="N29" s="63"/>
    </row>
    <row r="30" spans="1:14" x14ac:dyDescent="0.35">
      <c r="A30" s="16">
        <v>19</v>
      </c>
      <c r="B30" s="17" t="s">
        <v>201</v>
      </c>
      <c r="C30" s="17"/>
      <c r="D30" s="16">
        <v>1</v>
      </c>
      <c r="E30" s="16" t="s">
        <v>217</v>
      </c>
      <c r="F30" s="18">
        <v>2177.1799999999998</v>
      </c>
      <c r="G30" s="24">
        <v>2177.1799999999998</v>
      </c>
      <c r="H30" s="107"/>
      <c r="I30" s="108"/>
      <c r="J30" s="108"/>
      <c r="K30" s="14"/>
      <c r="L30" s="18">
        <f t="shared" si="1"/>
        <v>0</v>
      </c>
      <c r="M30" s="24">
        <v>2177.1799999999998</v>
      </c>
      <c r="N30" s="63"/>
    </row>
    <row r="31" spans="1:14" x14ac:dyDescent="0.35">
      <c r="A31" s="16">
        <v>29</v>
      </c>
      <c r="B31" s="17" t="s">
        <v>202</v>
      </c>
      <c r="C31" s="17"/>
      <c r="D31" s="16">
        <v>1</v>
      </c>
      <c r="E31" s="16" t="s">
        <v>217</v>
      </c>
      <c r="F31" s="18">
        <v>3307.27</v>
      </c>
      <c r="G31" s="24">
        <v>3307.27</v>
      </c>
      <c r="H31" s="107"/>
      <c r="I31" s="108"/>
      <c r="J31" s="108"/>
      <c r="K31" s="14"/>
      <c r="L31" s="18">
        <f t="shared" si="1"/>
        <v>0</v>
      </c>
      <c r="M31" s="24">
        <v>3307.27</v>
      </c>
      <c r="N31" s="63"/>
    </row>
    <row r="32" spans="1:14" ht="42" x14ac:dyDescent="0.35">
      <c r="A32" s="16">
        <v>21</v>
      </c>
      <c r="B32" s="17" t="s">
        <v>203</v>
      </c>
      <c r="C32" s="17"/>
      <c r="D32" s="16">
        <v>1</v>
      </c>
      <c r="E32" s="16" t="s">
        <v>217</v>
      </c>
      <c r="F32" s="18">
        <v>5559.43</v>
      </c>
      <c r="G32" s="24">
        <v>5559.43</v>
      </c>
      <c r="H32" s="107" t="s">
        <v>344</v>
      </c>
      <c r="I32" s="108"/>
      <c r="J32" s="108"/>
      <c r="K32" s="14"/>
      <c r="L32" s="18">
        <f t="shared" si="1"/>
        <v>0</v>
      </c>
      <c r="M32" s="24">
        <v>5559.43</v>
      </c>
      <c r="N32" s="63"/>
    </row>
    <row r="33" spans="1:14" ht="42" x14ac:dyDescent="0.35">
      <c r="A33" s="16">
        <v>22</v>
      </c>
      <c r="B33" s="17" t="s">
        <v>204</v>
      </c>
      <c r="C33" s="17"/>
      <c r="D33" s="16">
        <v>1</v>
      </c>
      <c r="E33" s="16" t="s">
        <v>217</v>
      </c>
      <c r="F33" s="18">
        <v>1180.8900000000001</v>
      </c>
      <c r="G33" s="24">
        <v>1180.8900000000001</v>
      </c>
      <c r="H33" s="107"/>
      <c r="I33" s="108"/>
      <c r="J33" s="108"/>
      <c r="K33" s="14"/>
      <c r="L33" s="18">
        <f t="shared" si="1"/>
        <v>0</v>
      </c>
      <c r="M33" s="24">
        <v>1180.8900000000001</v>
      </c>
      <c r="N33" s="63"/>
    </row>
    <row r="34" spans="1:14" ht="42" x14ac:dyDescent="0.35">
      <c r="A34" s="16">
        <v>23</v>
      </c>
      <c r="B34" s="17" t="s">
        <v>223</v>
      </c>
      <c r="C34" s="17"/>
      <c r="D34" s="16">
        <v>1</v>
      </c>
      <c r="E34" s="16" t="s">
        <v>217</v>
      </c>
      <c r="F34" s="18">
        <v>2355.1</v>
      </c>
      <c r="G34" s="24">
        <v>2355.1</v>
      </c>
      <c r="H34" s="107" t="s">
        <v>344</v>
      </c>
      <c r="I34" s="108"/>
      <c r="J34" s="108"/>
      <c r="K34" s="14"/>
      <c r="L34" s="18">
        <f t="shared" si="1"/>
        <v>0</v>
      </c>
      <c r="M34" s="24">
        <v>2355.1</v>
      </c>
      <c r="N34" s="63"/>
    </row>
    <row r="35" spans="1:14" x14ac:dyDescent="0.35">
      <c r="A35" s="16"/>
      <c r="B35" s="17" t="s">
        <v>258</v>
      </c>
      <c r="C35" s="17"/>
      <c r="D35" s="16"/>
      <c r="E35" s="16"/>
      <c r="F35" s="18"/>
      <c r="G35" s="23"/>
      <c r="H35" s="107"/>
      <c r="I35" s="108"/>
      <c r="J35" s="108"/>
      <c r="K35" s="12"/>
      <c r="L35" s="16"/>
      <c r="M35" s="23"/>
      <c r="N35" s="63"/>
    </row>
    <row r="36" spans="1:14" x14ac:dyDescent="0.35">
      <c r="A36" s="16">
        <v>24</v>
      </c>
      <c r="B36" s="17" t="s">
        <v>252</v>
      </c>
      <c r="C36" s="17"/>
      <c r="D36" s="16">
        <v>1</v>
      </c>
      <c r="E36" s="16" t="s">
        <v>217</v>
      </c>
      <c r="F36" s="18">
        <v>201.82</v>
      </c>
      <c r="G36" s="24">
        <v>201.82</v>
      </c>
      <c r="H36" s="107" t="s">
        <v>344</v>
      </c>
      <c r="I36" s="108"/>
      <c r="J36" s="108" t="s">
        <v>12</v>
      </c>
      <c r="K36" s="14"/>
      <c r="L36" s="18">
        <v>0</v>
      </c>
      <c r="M36" s="24">
        <v>201.82</v>
      </c>
      <c r="N36" s="63"/>
    </row>
    <row r="37" spans="1:14" x14ac:dyDescent="0.35">
      <c r="A37" s="16">
        <v>25</v>
      </c>
      <c r="B37" s="17" t="s">
        <v>336</v>
      </c>
      <c r="C37" s="17"/>
      <c r="D37" s="16">
        <v>1</v>
      </c>
      <c r="E37" s="16" t="s">
        <v>217</v>
      </c>
      <c r="F37" s="18">
        <v>399.99</v>
      </c>
      <c r="G37" s="24">
        <v>399.99</v>
      </c>
      <c r="H37" s="107" t="s">
        <v>345</v>
      </c>
      <c r="I37" s="108"/>
      <c r="J37" s="108"/>
      <c r="K37" s="14"/>
      <c r="L37" s="18">
        <f>J37-I37</f>
        <v>0</v>
      </c>
      <c r="M37" s="24">
        <v>399.99</v>
      </c>
      <c r="N37" s="63"/>
    </row>
    <row r="38" spans="1:14" x14ac:dyDescent="0.35">
      <c r="A38" s="16">
        <v>26</v>
      </c>
      <c r="B38" s="17" t="s">
        <v>337</v>
      </c>
      <c r="C38" s="17"/>
      <c r="D38" s="16">
        <v>1</v>
      </c>
      <c r="E38" s="16" t="s">
        <v>217</v>
      </c>
      <c r="F38" s="18">
        <v>88.08</v>
      </c>
      <c r="G38" s="24">
        <v>88.08</v>
      </c>
      <c r="H38" s="107" t="s">
        <v>345</v>
      </c>
      <c r="I38" s="108"/>
      <c r="J38" s="108"/>
      <c r="K38" s="14"/>
      <c r="L38" s="18">
        <f>J38-I38</f>
        <v>0</v>
      </c>
      <c r="M38" s="24">
        <v>88.08</v>
      </c>
      <c r="N38" s="63"/>
    </row>
    <row r="39" spans="1:14" ht="42" x14ac:dyDescent="0.35">
      <c r="A39" s="16">
        <v>27</v>
      </c>
      <c r="B39" s="17" t="s">
        <v>347</v>
      </c>
      <c r="C39" s="17"/>
      <c r="D39" s="16">
        <v>1</v>
      </c>
      <c r="E39" s="16" t="s">
        <v>217</v>
      </c>
      <c r="F39" s="18">
        <v>650</v>
      </c>
      <c r="G39" s="24">
        <v>650</v>
      </c>
      <c r="H39" s="107" t="s">
        <v>346</v>
      </c>
      <c r="I39" s="108"/>
      <c r="J39" s="108"/>
      <c r="K39" s="14"/>
      <c r="L39" s="18">
        <v>0</v>
      </c>
      <c r="M39" s="24">
        <v>650</v>
      </c>
      <c r="N39" s="63"/>
    </row>
    <row r="40" spans="1:14" x14ac:dyDescent="0.35">
      <c r="A40" s="16">
        <v>28</v>
      </c>
      <c r="B40" s="17" t="s">
        <v>740</v>
      </c>
      <c r="C40" s="17"/>
      <c r="D40" s="16">
        <v>1</v>
      </c>
      <c r="E40" s="16" t="s">
        <v>217</v>
      </c>
      <c r="F40" s="26"/>
      <c r="G40" s="24"/>
      <c r="H40" s="107" t="s">
        <v>579</v>
      </c>
      <c r="I40" s="108"/>
      <c r="J40" s="108"/>
      <c r="K40" s="14"/>
      <c r="L40" s="18">
        <v>225.57</v>
      </c>
      <c r="M40" s="24">
        <v>225.57</v>
      </c>
      <c r="N40" s="63"/>
    </row>
    <row r="41" spans="1:14" x14ac:dyDescent="0.35">
      <c r="A41" s="16">
        <v>29</v>
      </c>
      <c r="B41" s="17" t="s">
        <v>740</v>
      </c>
      <c r="C41" s="17"/>
      <c r="D41" s="16">
        <v>1</v>
      </c>
      <c r="E41" s="16" t="s">
        <v>217</v>
      </c>
      <c r="F41" s="26"/>
      <c r="G41" s="24"/>
      <c r="H41" s="107" t="s">
        <v>579</v>
      </c>
      <c r="I41" s="108"/>
      <c r="J41" s="108"/>
      <c r="K41" s="14"/>
      <c r="L41" s="18">
        <v>225.57</v>
      </c>
      <c r="M41" s="24">
        <v>225.57</v>
      </c>
      <c r="N41" s="63"/>
    </row>
    <row r="42" spans="1:14" x14ac:dyDescent="0.35">
      <c r="A42" s="102"/>
      <c r="B42" s="103" t="s">
        <v>428</v>
      </c>
      <c r="C42" s="103"/>
      <c r="D42" s="102"/>
      <c r="E42" s="102"/>
      <c r="F42" s="104"/>
      <c r="G42" s="102"/>
      <c r="H42" s="105"/>
      <c r="I42" s="105"/>
      <c r="J42" s="104"/>
      <c r="K42" s="106"/>
      <c r="L42" s="26"/>
      <c r="M42" s="23"/>
      <c r="N42" s="63"/>
    </row>
    <row r="43" spans="1:14" ht="88.5" x14ac:dyDescent="0.35">
      <c r="A43" s="102"/>
      <c r="B43" s="17" t="s">
        <v>447</v>
      </c>
      <c r="C43" s="103"/>
      <c r="D43" s="102"/>
      <c r="E43" s="102"/>
      <c r="F43" s="104"/>
      <c r="G43" s="102"/>
      <c r="H43" s="105"/>
      <c r="I43" s="105"/>
      <c r="J43" s="104"/>
      <c r="K43" s="106"/>
      <c r="L43" s="106"/>
      <c r="M43" s="23"/>
      <c r="N43" s="63"/>
    </row>
    <row r="47" spans="1:14" x14ac:dyDescent="0.35">
      <c r="L47" s="73"/>
    </row>
    <row r="48" spans="1:14" x14ac:dyDescent="0.35">
      <c r="L48" s="130"/>
    </row>
    <row r="49" spans="12:12" x14ac:dyDescent="0.35">
      <c r="L49" s="130"/>
    </row>
    <row r="50" spans="12:12" x14ac:dyDescent="0.35">
      <c r="L50" s="130"/>
    </row>
    <row r="51" spans="12:12" x14ac:dyDescent="0.35">
      <c r="L51" s="130"/>
    </row>
    <row r="52" spans="12:12" x14ac:dyDescent="0.35">
      <c r="L52" s="130"/>
    </row>
    <row r="53" spans="12:12" x14ac:dyDescent="0.35">
      <c r="L53" s="130"/>
    </row>
    <row r="54" spans="12:12" x14ac:dyDescent="0.35">
      <c r="L54" s="130"/>
    </row>
    <row r="55" spans="12:12" x14ac:dyDescent="0.35">
      <c r="L55" s="130"/>
    </row>
    <row r="56" spans="12:12" x14ac:dyDescent="0.35">
      <c r="L56" s="1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front page</vt:lpstr>
      <vt:lpstr>REPORT</vt:lpstr>
      <vt:lpstr>Statement of Resp</vt:lpstr>
      <vt:lpstr>ANNUAL RETURN</vt:lpstr>
      <vt:lpstr>ANNUAL RETURN  TRUNCATED</vt:lpstr>
      <vt:lpstr>EXPLANATION of Signif Diff</vt:lpstr>
      <vt:lpstr>Debtors &amp; Creditors</vt:lpstr>
      <vt:lpstr>INC &amp; SPEN SUMMARY</vt:lpstr>
      <vt:lpstr>Account Transactions</vt:lpstr>
      <vt:lpstr>Grants &amp; Donations</vt:lpstr>
      <vt:lpstr>Assets 2016-17</vt:lpstr>
      <vt:lpstr>BUDGET 2017-18</vt:lpstr>
      <vt:lpstr>Financial Management</vt:lpstr>
      <vt:lpstr>Freedom of Information 2016-17</vt:lpstr>
      <vt:lpstr>Precept</vt:lpstr>
      <vt:lpstr>front page bvhmc</vt:lpstr>
      <vt:lpstr>REPORT TO BVHMC 2016-17</vt:lpstr>
      <vt:lpstr>Play Area Inspections</vt:lpstr>
      <vt:lpstr>BVHMC PROJECTS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WRIGHT</dc:creator>
  <cp:lastModifiedBy>clerkbegbrokeparishc</cp:lastModifiedBy>
  <cp:lastPrinted>2017-09-17T09:43:40Z</cp:lastPrinted>
  <dcterms:created xsi:type="dcterms:W3CDTF">2007-04-01T16:07:24Z</dcterms:created>
  <dcterms:modified xsi:type="dcterms:W3CDTF">2017-09-17T09:44:55Z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